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kmtk56014\OneDrive - EE GOV G01\Töölaud\KK nr 26 muutmine - eelarve\"/>
    </mc:Choice>
  </mc:AlternateContent>
  <xr:revisionPtr revIDLastSave="0" documentId="8_{4D1550C8-C3ED-48E7-A6B9-6E0FDF823507}" xr6:coauthVersionLast="47" xr6:coauthVersionMax="47" xr10:uidLastSave="{00000000-0000-0000-0000-000000000000}"/>
  <bookViews>
    <workbookView xWindow="-110" yWindow="-110" windowWidth="19420" windowHeight="11500" xr2:uid="{00000000-000D-0000-FFFF-FFFF00000000}"/>
  </bookViews>
  <sheets>
    <sheet name="Projekti andmed" sheetId="1" r:id="rId1"/>
  </sheets>
  <definedNames>
    <definedName name="_xlnm._FilterDatabase" localSheetId="0" hidden="1">'Projekti andmed'!$A$5:$S$86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N11" i="1" l="1"/>
  <c r="J11" i="1"/>
  <c r="L87" i="1"/>
  <c r="M23" i="1"/>
  <c r="O8" i="1"/>
  <c r="O14" i="1"/>
  <c r="O17" i="1"/>
  <c r="O20" i="1"/>
  <c r="O23" i="1"/>
  <c r="O26" i="1"/>
  <c r="O29" i="1"/>
  <c r="O32" i="1"/>
  <c r="O35" i="1"/>
  <c r="O38" i="1"/>
  <c r="O41" i="1"/>
  <c r="O44" i="1"/>
  <c r="O47" i="1"/>
  <c r="O50" i="1"/>
  <c r="O53" i="1"/>
  <c r="O56" i="1"/>
  <c r="O59" i="1"/>
  <c r="O86" i="1"/>
  <c r="M8" i="1"/>
  <c r="M14" i="1"/>
  <c r="M17" i="1"/>
  <c r="M20" i="1"/>
  <c r="M26" i="1"/>
  <c r="M29" i="1"/>
  <c r="M32" i="1"/>
  <c r="M35" i="1"/>
  <c r="M38" i="1"/>
  <c r="M41" i="1"/>
  <c r="M44" i="1"/>
  <c r="M47" i="1"/>
  <c r="M50" i="1"/>
  <c r="M53" i="1"/>
  <c r="M56" i="1"/>
  <c r="M59" i="1"/>
  <c r="M86" i="1"/>
  <c r="K8" i="1"/>
  <c r="K14" i="1"/>
  <c r="K17" i="1"/>
  <c r="K20" i="1"/>
  <c r="K23" i="1"/>
  <c r="K26" i="1"/>
  <c r="K29" i="1"/>
  <c r="K32" i="1"/>
  <c r="K35" i="1"/>
  <c r="K38" i="1"/>
  <c r="K41" i="1"/>
  <c r="K44" i="1"/>
  <c r="K47" i="1"/>
  <c r="K50" i="1"/>
  <c r="K53" i="1"/>
  <c r="K56" i="1"/>
  <c r="K59" i="1"/>
  <c r="K86" i="1"/>
  <c r="O6" i="1"/>
  <c r="K6" i="1"/>
  <c r="K11" i="1" l="1"/>
  <c r="J87" i="1"/>
  <c r="M11" i="1"/>
  <c r="O11" i="1"/>
  <c r="N87" i="1"/>
  <c r="I83" i="1"/>
  <c r="I77" i="1"/>
  <c r="O77" i="1" s="1"/>
  <c r="I80" i="1"/>
  <c r="K77" i="1" l="1"/>
  <c r="K80" i="1"/>
  <c r="O80" i="1"/>
  <c r="M83" i="1"/>
  <c r="K83" i="1"/>
  <c r="O83" i="1"/>
  <c r="I62" i="1"/>
  <c r="M77" i="1"/>
  <c r="I74" i="1"/>
  <c r="M74" i="1" s="1"/>
  <c r="I68" i="1"/>
  <c r="M68" i="1" s="1"/>
  <c r="M80" i="1"/>
  <c r="I71" i="1"/>
  <c r="I65" i="1"/>
  <c r="M65" i="1" s="1"/>
  <c r="M62" i="1" l="1"/>
  <c r="I87" i="1"/>
  <c r="O71" i="1"/>
  <c r="K71" i="1"/>
  <c r="O62" i="1"/>
  <c r="K62" i="1"/>
  <c r="O68" i="1"/>
  <c r="K68" i="1"/>
  <c r="M71" i="1"/>
  <c r="K65" i="1"/>
  <c r="O65" i="1"/>
  <c r="K74" i="1"/>
  <c r="O74" i="1"/>
</calcChain>
</file>

<file path=xl/sharedStrings.xml><?xml version="1.0" encoding="utf-8"?>
<sst xmlns="http://schemas.openxmlformats.org/spreadsheetml/2006/main" count="489" uniqueCount="168">
  <si>
    <t>Projekti number</t>
  </si>
  <si>
    <t>Projekti nimi</t>
  </si>
  <si>
    <t>Toetuse saaja registrikood</t>
  </si>
  <si>
    <t>Projekti eesmärk ja tulemused</t>
  </si>
  <si>
    <t>Projekti lühikokkuvõte avalikkusele</t>
  </si>
  <si>
    <t>Ettevõtluse ja Innovatsiooni Sihtasutus</t>
  </si>
  <si>
    <t>2021-2027.1.01.23-0005</t>
  </si>
  <si>
    <t>Ettevõtete TAI teadlikkuse kasvatamine (TAI võimalused) ja TAI võimekuse tõstmine (21.1.1.11.)</t>
  </si>
  <si>
    <t>90006012</t>
  </si>
  <si>
    <t xml:space="preserve"> 
Projekti eesmärk on * arendada teenuseid, et suurendada ettevõtjate teadlikkust teadus-, arendustegevuse ja innovatsiooni (edaspidi TAI) vajalikkusest ja võimalustest jagades innovatsioonialast teavet (analüüsid ja turuseire), korraldades infoüritusi ning kaasates valdkondlike eksperte ja koostöökogusid; * suurendada ettevõtjate TAI võimekust innovatsiooniks vajalike pädevuste arendamise, kvalifitseeritud tööjõu palkamise toe ja ettevõtjatele vajalike koostöövõrgustike arendamise kaudu; * arendada innovatsiooni (toote-, turu-, protsessi-, organisatsiooni- ja personaliinnovatsiooni) soodustavaid teenuseid ja kujundada ettevõtjatele vajalik tugisüsteem (kvaliteeditaristu edendamine, lepingute sõlmimise ja intellektuaalomandi alane nõustamine ning tugi toodetele vajalike sertifikaatide saamiseks ja rahvusvahelises koostöös ja programmides osalemiseks). </t>
  </si>
  <si>
    <t xml:space="preserve"> Toetuse andmise eesmärk on tõsta sihtrühma teadlikkust ja võimekust tehnoloogial ja teadmistel põhineva teadus --, arendustegevuse ja innovatsiooni (edaspidi TAI ) tegevuste suurenemiseks ja ettevõtjate majandustulemuste kasvuks. </t>
  </si>
  <si>
    <t>2021-2027.1.01.23-0008</t>
  </si>
  <si>
    <t>Innovaatilised riigihanked (21.1.1.15.)</t>
  </si>
  <si>
    <t xml:space="preserve"> Projekti eesmärk on: * arendada teenuseid, et suurendada ettevõtjate teadlikkust teadus-, arendustegevuse ja innovatsiooni (edaspidi TAI) vajalikkusest ja võimalustest jagades innovatsioonialast teavet (analüüsid ja turuseire), korraldades infoüritusi ning kaasates valdkondlike eksperte ja koostöökogusid; * suurendada ettevõtjate TAI võimekust innovatsiooniks vajalike pädevuste arendamise, kvalifitseeritud tööjõu palkamise toe ja ettevõtjatele vajalike koostöövõrgustike arendamise kaudu; * arendada innovatsiooni (toote-, turu-, protsessi-, organisatsiooni- ja personaliinnovatsiooni) soodustavaid teenuseid ja kujundada ettevõtjatele vajalik tugisüsteem (kvaliteeditaristu edendamine, lepingute sõlmimise ja intellektuaalomandi alane nõustamine ning tugi toodetele vajalike sertifikaatide saamiseks ja rahvusvahelises koostöös ja programmides osalemiseks). </t>
  </si>
  <si>
    <t xml:space="preserve"> Meetme tulemusel on suurenenud avaliku sektori roll uuenduslike lahenduste hankijana, ettevõtjate rollaktiivse innovatsioonipartnerina ning näidisprojektide elluviijana. Avaliku sektori vastava rolli suurenemise kaudu on edendatud uudsete toodete ja teenuste turgu. Lisaks on paranenud ettevõtjate oskused ja pädevused osaleda uudsete lahenduste pakkujana. </t>
  </si>
  <si>
    <t>2021-2027.1.01.23-0116</t>
  </si>
  <si>
    <t>EMPL arendusnõunik</t>
  </si>
  <si>
    <t>Eesti Metsa- ja Puidutööstuse Liit</t>
  </si>
  <si>
    <t>80014950</t>
  </si>
  <si>
    <t xml:space="preserve"> Eesmärk on suurendada EMPL liikmete TAI teadlikkust ning võimekust, tugevdada liidu liikmetest ettevõtete ja ülikoolide koostööd. Ärgitada ettevõtteid koostama ja taotlema projektidele ühisrahastust (nii riigi siseselt kui ka rahvusvaheliselt). Sektori kitsaskohaks on ka tööjõu ja inseneride puudus. Selle probleemi lahendamiseks on tugevdada ja uuendada sektoriga seotud ülikoolide (ja ka kutsekoolide) õpet (k.a. õppekavade koostamie, muutmine jne). </t>
  </si>
  <si>
    <t xml:space="preserve"> Eesti Metsa- ja Puidutööstuse Liit (EMPL) on 1996. aastal asutatud valdavalt puidu- ja metsatööstusega seotud ettevõtteid ühendav mittetulundusühing. Liitu kuulub 73 liiget , sealhulgas neli erialast haridust andvat asutust. EMPL-i liikmetest ettevõtete tegevusvaldkonnad on alates metsa majandamisest ja ülestöötamisest kuni puidu keemilise töötlemiseni. Arendusnõuniku põhiline tööülesanne on olnud ja on ka edaspidi ettevõtete ja ülikoolide ning teadusasutuste koostöö parandamine. </t>
  </si>
  <si>
    <t>2021-2027.1.01.23-0137</t>
  </si>
  <si>
    <t>Puitmajasektori teadus- ja arendustegevuse hoogustamine</t>
  </si>
  <si>
    <t>Eesti Puitmajaliit</t>
  </si>
  <si>
    <t>80103116</t>
  </si>
  <si>
    <t xml:space="preserve"> Puitmajasektoris ehk puitmajade tehaselisel tootmisel on olnud kesksel kohal protsesside optimeerimine - efektiivsuse ja tootlikkuse kasvatamine, mis võimaldaks tõsta ettevõtete lisandväärtust ja kasumlikkust. Senini on teravalt pärssinud TAI tegevuste teostamist kvalifitseeritud tööjõu ja ressursside puudujääk. Teisest küljest on aga sektoril lähiaastatel võimalus ja ambitsioon kasvada kaks korda seoses ehitussektori rohe- ja digipöörde eesmärkidele. Suuremate muutuste nägemiseks ja läbiviimiseks sektoris, peame erialaliiduna võtma siin juhtrolli. Mistõttu saab arendusnõuniku peamiseks ülesandeks koostada "Puitmajasektori arendustegevuste hoogustamise strateegia" koos tegevusplaaniga ning viia see ellu koostöös sektori ettevõtete ja TA asutustega. Strateegiadokument saab olema erialiidule väärtuslik tööriist, mille abil on võimalik suunata ettevõtteid läbi praktiliste tegevuste hoidma fookust mitte ainult TAI suunal, vaid aitab suunata ka tegevustele, mis toetaksid ettevõtteid rohe-, digi- ja innopöörde aktiviseerimisel. </t>
  </si>
  <si>
    <t xml:space="preserve"> Eesti puitmajasektori ambitsioon on lähiaastatel juurde tuua 2000 uut kvalifitseeritut töötajat ning kahekordistada käivet 1 miljardi euroni. See eeldab ettevõtete märgatavalt suuremat panustamist teadus- ja arendustegevustele. Puitmajaliidu arendusnõuniku peamiseks ülesandeks saab olema "Puitmajasektori arendustegevuste hoogustamise strateegia" koostamine ühes tegevusplaaniga ning selle eestvedajaks olemine koos ettevõtete ja TA asutustega. </t>
  </si>
  <si>
    <t>2021-2027.1.01.23-0144</t>
  </si>
  <si>
    <t>Erialaliidu Eesti Elektritööde Ettevõtjate Liit arendusnõuniku partnerluse projekt</t>
  </si>
  <si>
    <t>EESTI ELEKTRITÖÖDE ETTEVÕTJATE LIIT</t>
  </si>
  <si>
    <t>80011265</t>
  </si>
  <si>
    <t xml:space="preserve"> Projekti on vajalik, et suurendada Eesti elektritööde ettevõtjate teadusarendus- ja innovatsioonialast teadlikkust ning tõsta nende võimekust valdkonnas. Selle saavutamiseks on eesmärgid järgmised: Teadlikkuse tõstmine: Suurendada ettevõtjate teadlikkust teadus- ja arendustegevuse ning innovatsiooni olulisusest energeetika valdkonnas. Projekt peaks pakkuma teavet ja ressursse, mis aitavad ettevõtjatel mõista, kuidas TAI võib suurendada nende konkurentsivõimet, luua lisandväärtust ja avada uusi ärivõimalusi. Oskuste arendamine: Pakkuda ettevõtjatele koolitusi, seminare ja praktilisi töötubasid, et arendada nende TAI-alaseid oskusi ja teadmisi. Projekti tulemusena peaksid ettevõtjad omandama vajalikke pädevusi, nagu innovatsiooni juhtimine, teadusuuringute läbiviimine, tehnoloogiliste uuenduste rakendamine jne. Koostöövõrgustiku loomine: Luua platvorm, kus ettevõtjad, teadlased, eksperdid ja riiklikud asutused saavad koostööd teha ja jagada teadmisi ning parimaid tavasid TAI valdkonnas. Projekti tulemusena peaksid ettevõtjad saama võimaluse suhelda ja luua koostöösuhteid teiste valdkonna spetsialistidega, mis soodustab teadmiste vahetamist ja innovatsiooni edendamist. Projektipõhiste lahenduste rakendamine: Toetada ettevõtjaid TAI projektipõhiste lahenduste väljatöötamisel ja rakendamisel. Projekti tulemusena peaksid ettevõtjad suutma rakendada teadus- ja arendustegevuse tulemusel loodud uuenduslikke lahendusi oma igapäevatöös, mis suurendab nende ettevõtete konkurentsivõimet ja lisandväärtust. Projekti tulemused hõlmavad järgmist: Suurenenud teadlikkus: Ettevõtjate teadlikkus TAI valdkonnast suureneb märgatavalt ning nad mõistavad paremini selle olulisust ja potentsiaali energeetika valdkonnas. Oskuste ja teadmiste arendamine: Ettevõtjad omandavad uusi oskusi, pädevusi ja teadmisi TAI valdkonnas, mis võimaldab neil rakendada uuenduslikke lähene</t>
  </si>
  <si>
    <t xml:space="preserve"> Projekti on vajalik, et suurendada Eesti elektritööde ettevõtjate teadusarendus- ja innovatsioonialast teadlikkust ning tõsta nende võimekust valdkonnas. Selle saavutamiseks tõstetakse ettevõtjate teadlikkust, arendadakse liidu liikmete oskusi, luuakse koostöövõrgustikke ning toetatakse erialaliidu liikmeid projektipõhiselt. Tegevuste tulemusel suureneb ettevõtjate poolt loodav lisandväärtust. </t>
  </si>
  <si>
    <t>2021-2027.1.01.23-0152</t>
  </si>
  <si>
    <t>EETL arendusnõunik</t>
  </si>
  <si>
    <t>Eesti Elektroonikatööstuse Liit</t>
  </si>
  <si>
    <t>80312788</t>
  </si>
  <si>
    <t xml:space="preserve"> Projekti „EETL Arendusnõunik“ eesmärgiks on liikmete konkurentsivõime tõus eelkõige läbi nende informeerituse taseme tõstmise, mis võimaldaks liikmete teadus- ja arendustegevuse ning innovatsiooni (TAI) alase teadlikkuse kasvu ja vastava võimekuse tõusu. Innovaatilise elektroonikasektori jätkusuutlikkuse tagamiseks on oluline ka koostöö edendamine haridus- ja teadusasutustega. Kuna teadlikkuse kasv on sisult kvalitatiivne ning selle tulemuste avaldumine majanduses sõltub paljudest faktoritest, ei pruugi selle hindamine lühikese ajalise intervalliga mõõdikute abil objektiivne olla. Kaugemaks sihiks on ettevõtete käibe ja lisandväärtuse kasv ja suurenenud kohalolek rahvusvahelistel turgudel, milles on oma osa liidu poolt vahendatud informatsioonil ja nõustamisel põhinevatel strateegilistel valikutel, tõhusal TAI sise- ja väliskoostööl ning objektiivsetel alustel nii ettevõtetele kui TA asutustele kättesaadavaks tehtud riigipoolsetel toetusmeetmetel. </t>
  </si>
  <si>
    <t xml:space="preserve"> Eesmärgiks on liikmete konkurentsivõime kasv läbi nende informeerituse tõstmise, mis võimaldab liikmete TAI alase teadlikkuse kasvu ja vastava võimekuse tõusu. Kaugemaks sihiks on ettevõtete käibe ja lisandväärtuse kasv ja suurem kohalolek rahvusvahelistel turgudel, milles on oma osa liidu poolt vahendatud informatsioonil ja nõustamistel põhinevatel strateegilistel valikutel, tõhusal TAI sise- ja väliskoostööl ning ettevõtetele ja TA asutustele kättesaadavaks tehtud riiklikel toetusmeetmetel. </t>
  </si>
  <si>
    <t>2021-2027.1.01.23-0135</t>
  </si>
  <si>
    <t>Arendusnõuniku jätkamine Eesti Tööandjate Keskliidus</t>
  </si>
  <si>
    <t>EESTI TÖÖANDJATE KESKLIIT</t>
  </si>
  <si>
    <t>80036271</t>
  </si>
  <si>
    <t xml:space="preserve"> Projekti eesmärk on viia ellu Tööandjate Innovatsiooni Käivituskoja töörühma tegevusplaani, mille eesmärk on ettevõtjate innovatsioonivõimekuse ja äritegevuse kestlikkuse tõstmine. Projekti abil soovime kaasa aidata Teadus- ja arendustegevuse, innovatsiooni ning ettevõtluse arengukava 2021–2035 (TAIE) eesmärkidele, mille ettevõtlussuuna olulise esindajana peame seda oma üheks prioriteediks. Arendusnõuniku töö tulemusena: 1. kasvab erialaliitude ja ettevõtjate informeeritus: 1.1. innovatsioonitrepist, 1.2. TAI terminoloogiast ning regulatsioonist, 1.3. TAI soodustavatest meetmetest, 1.4. TAI koostöövõrgustikest ning infokanalitest, 1.5. intellektuaalomandi kaitsmise vajadusest ja võimalustest, 1.6. kestlikkusealasest regulatsioonist, meetmetest jmt ökosüsteemist; 2. kasvab riigi- ja TA asutuste informeeritus ettevõtjate: 2.1. TAI vajadusest ning arengutest, 2.2. lahendusettepanekutest TAI võimekuse ja kestlikkuse suurendamiseks; 3. suureneb TAI mahukate ettevõtete 2% klubi liikmeskond; 4. valmivad tööandjate ettepanekud: 4.1. valitsusele innovatsioonivõimekuse ja kestlikkuse suurendamiseks, sh inseneride, TAI töötajate ja roheoskuste pakkumise suurendamiseks/ajakohastamiseks; 4.2. vajadusel kooskõlastatavate eelnõude ja arengukavade muutmiseks. </t>
  </si>
  <si>
    <t xml:space="preserve"> Eesti Tööandjate Keskliidu arendusnõuniku palkamise abil toetame Eesti tööandjate innovatsioonivõimekust ja tootlikkust, mis võimaldab nii tööandjal kui töötajatel teenida suuremat tulu ja muuta majandustegevust kestlikumaks. </t>
  </si>
  <si>
    <t>2021-2027.1.01.23-0117</t>
  </si>
  <si>
    <t>Eesti Toiduainetööstuse Liidu arendusnõunik</t>
  </si>
  <si>
    <t>EESTI TOIDUAINETÖÖSTUSE LIIT</t>
  </si>
  <si>
    <t>80014737</t>
  </si>
  <si>
    <t xml:space="preserve"> Projekti eesmärgiks Toiduliidu ja selle liikmete: TAI valdkonna tehnoloogilistest arengutest ja üldistest suundumustest teavitamine, sh. ka rohepöörde ning kestlikkuse arendamisega seotud, valdkonnale strateegiliselt olulise informatsiooni, näiteks avanevad rahvusvahelised sobilikud toetusmeetmed, vahendamine; Toiduliidu liikmetest esindusliku valimi analüüs Innovatsioonitrepi metoodika põhjal ning progressi regulaarne monitoorimine; TAI-alase koostöö edendamine ettevõtete, sh. kodumaiste ning rahvusvaheliste teadus- ja arendusasutuste, vahel; Toiduliidu liikmete teadus- ja arendustegevuse võimekuse ja teadlikkuse tõstmine, sh liikmete nõustamine, ning TAI tegevuste, innovatsioonivõimekuste ja kestlikkuse arendamiseks vajalike koolituste ja seminaride korraldamine; Teadus- ja arendustegevuse siseriiklike ja rahvusvaheliste toetusmeetmete, koostöövõimaluste ja algatuste kaardistamine ning võimaluste tutvustamine Toiduliidu liikmetele ja läbi koostöövõrgustiku ka laiemalt; Toiduliidu esindamine suhtluses MKMi ja HTMiga TAI ning kestlikkuse arendamise teemadel. Informatsiooni ning seisukohtade vahendus ministeeriumide ja Toiduliidu vahel. Projekti tulemusel suureneb: Toiduliidu ettevõtete innovatsioonivõimekus (ettevõtete arv, mis on läbinud innovatsioonivõimekuse analüüsi Innovatsioonitrepi metoodika alusel); Nõustatud ettevõtete arv TAI koostöö edendamiseks siseriiklike ja välismaiste partneritega; Arendusnõuniku poolt organiseeritud koolituste ja seminaride arv ning nendel osalenud ettevõtete arv; Ettevõtete poolse huvi ning vajaduse korral ka intellektuaalomandi alasesse nõustamistesse suunamiste arv. </t>
  </si>
  <si>
    <t xml:space="preserve"> Arendusnõuniku toetuse meetme peamiseks eesmärgiks on Toiduliidu ettevõtete teadus- ja arendustegevuse ning innovatsiooni (TAI) alase võimekuse ning teadlikkuse tõstmine, parem infovahetus ettevõtete ning TAI asutuste vahel ning Innovatsioonitrepi metoodika juurutamine. </t>
  </si>
  <si>
    <t>2021-2027.1.01.23-0121</t>
  </si>
  <si>
    <t>meretööstuse innovatsioonivõimekuse edendamine</t>
  </si>
  <si>
    <t>Eesti Meretööstuse Liit</t>
  </si>
  <si>
    <t>80002544</t>
  </si>
  <si>
    <t xml:space="preserve"> Projekti eesmärk on toetada meretööstusettevõtete teadus- ja innovatsioonivõimekuse kasvu ning suurendada kõrgetasemeliste tehnoloogiate, eelkõige nutikate energialahenduste, kasutuselevõttu Eesti meretööstustoodetes. Arendusnõuniku poolt teostatud ja 2022. aastal valminud meretööstuse innovatsioonikaardistuses tuvastatud kolmest üldisest innovatsioonitõrke-valdkonnast seondub arendusnõuniku edasise tööga kaks valdkonda, millega tuleb meretööstuse innovatsioonivõimekuse edasiseks edendamsieks tegeleda: (i) kapitali kättesaadavus (sh tooteraendus- ja innovatsioonimeetmed , (välis)investeeringud) ja (ii) kompetentside kättesaadavus (Eesti teadusarendusvaldkonnad, teadustaristuteenused ) ja rahvusvahelise oskusteabe kaasamine (rahvusvaheline teadusarendusalane koostöö). Projekti toel jätkab arendusnõunik Eesti Meretööstuse Liidu tegevust (i) TAI alase koostöö koordineerimisel, (ii) TA võrgustike ja innovatsioonivõimaluste seirel ning (iii) meretööstusettevõtete arendusnõustamist, mille tulemusel suureneb Eesti meretööstusettevõtete TAI teadlikkus ning paraneb nende ligipääs nii riigisisestele kui rahvusvahelistele koostööpartneritele, toetustele, meetmetele jt vahenditele. Projekti raames täidab arendusnõunik 0.6 koormusega järgmisi ülesandeid: - Erialaliidu esindamine suhtluses MKMi ja HTMiga TAI ning kestlikkuse arendamise teemadel; - Erialaliidu liikmetest esindusliku valimi analüüs Innovatsioonitrepi metoodika põhjal ning progressi regulaarne monitoorimine; - Erialaliidu liikmete valdkonna tehnoloogilistest arengutest ja üldistest suundumustest teavitamine, sh. ka rohepöörde ning kestlikkuse arendamisega seotud, valdkonnale strateegiliselt olulise informatsiooni, näiteks avanevad rahvusvahelised sobilikud toetusmeetmed, vahendamine; - TAI-alase koostöö edendamine ettevõtete, sh. kodumaiste ning rahvusvaheliste teadus- ja arendusasutuste, vahel; - Erialaliidu l</t>
  </si>
  <si>
    <t xml:space="preserve"> Projekti eesmärk on arendusnõuniku kaasamise kaudu toetada meretööstusettevõtete teadus- ja innovatsioonivõimekuse kasvu ning suurendada kõrgetasemeliste tehnoloogiate, eelkõige nutikate ja kestlike energialahenduste, kasutuselevõttu Eesti meretööstustoodetes. Arendusnõuniku ülesannete hulka kuulub e ttevõtete nõustamine ja innovatsiooniseire, sektoriteülese ja rahvusvahelise koostöö koordineerimine ning panustamine valdkondlike strateegiate koostamisse ja poliitikakujundusse. </t>
  </si>
  <si>
    <t>2021-2027.1.01.23-0141</t>
  </si>
  <si>
    <t>Keemiatööstuse Liidu arendusnõunik</t>
  </si>
  <si>
    <t>EESTI KEEMIATÖÖSTUSE LIIT</t>
  </si>
  <si>
    <t>80059527</t>
  </si>
  <si>
    <t xml:space="preserve"> 1.Liidu liikmete valdkonna tehnoloogilistest arengutest ja üldistest suundumustest teavitamine, sh. EL rohelise kokkuleppe ning kestlikkuse arendamisega seotud, valdkonnale strateegiliselt olulise informatsiooni vahendamine 2. Teadus- ja arendustegevuse, innovatsiooni ning ettevõtluse toel väärindatakse kohalikke ressursse kestlikult kõrge ressursitootlikkusega, keskendudes niiesmasele kui ka teisesele toormele ning võimendades bio- ja ringmajandust. Põlevkivi väärindamine keemiatööstuse toorainena Toodete pakendite disain soodustamaks ringlusse võttu. Keemiatoodete pakendimassi vähendamine uuesti täitmisel( re-fill) 3. Teadus- ja arendustegevus teisese toorme seotud andmete kogumise, kasutatavakstegemise, töötlemise ja seire valdkonnas - toote digipasside alane nõustamine. 4 Liidu liikmetest esindusliku valimi analüüs Innovatsioonitrepi metoodika põhjal ning progressi regulaarne monitoorimine 5. Liidu esindamine suhtluses MKMi ja HTMiga TAI ning kestlikkuse arendamise teemadel ja liikmetel info vahendamine Eesmärkidest tuleneb, et keemiatööstuse ettevõtted hoogustavad TA tegevust, selleks et arendada ja tuua turule ohutumaid ja kestlikuimaid kemikaale, planeerivad rohkem teisast tooret kasutusele võtta ja alustavad toodete elutsükli digitaliseerimist </t>
  </si>
  <si>
    <t xml:space="preserve"> Keemiatööstus seisab silmitsi ajaloo suurima muutusega, kuna peame muutua kliimaneutraalseks, ringmajanduslikuks, digitaalseks, liikudes samal ajal üle ohututele ja säästvatele kemikaalidele. See kõik nõuab ettevõtetelt järjest rohkem hoogsat TAI tegevust. EIS „Ettevõtjate TAI teadlikkuse kasvatamine ja TAI võimekuse tõstmine“ toetusmeede aitab suurendada erialaliidu liikmete seas ettevõtette teadus- ja arendustegevusse ning innovatsiooni panustavate ettevõtete arv ja taset. </t>
  </si>
  <si>
    <t>2021-2027.1.01.23-0155</t>
  </si>
  <si>
    <t>Arendusnõunik Eesti Trüki- ja Pakenditööstuse Liidus</t>
  </si>
  <si>
    <t>EESTI TRÜKI- JA PAKENDITÖÖSTUSE LIIT</t>
  </si>
  <si>
    <t>80096573</t>
  </si>
  <si>
    <t xml:space="preserve"> ETPL eesmärk on arendusnõuniku kaasamisel aidata kaasa Eest trüki- ja pakenditööstuse sektori ettevõtete TAI teadlikkuse ning võimekuse kasvule ning seeläbi suurendada TAIsse panustavate ettevõtete arvu ja taset, mis omakorda panustab Eesti majanduskasvu. Projekti tegevused on suunatud tehnoloogilise arengu edendamisele ja uuenduslike lahenduste väljatöötamisele ettevõtetes, et vastata muutuvatele turunõudmistele ning parandada sektori konkurentsivõimet ja jätkusuutlikkust. Oluline on arvestada sellega, et peamiselt tootmisteenust pakkuva sektorina sõltub trüki- ja pakenditööstuse TAI tegevus väga palju teiste sektorite arengutest ja vajadustest. TAI tegevuse keskmes on ettevõtete digitaliseerimise ja automatiseerimise taseme tõstmine ja uute innovaatiliste lahenduste kasutuselevõtu võimekuse suurendamine, samuti (rahvusvaheline) koostöö edendamine teiste sektoritega, et pakkuda lahendusi pidevalt muutuvate tarbijate ootustele ning keskkonna- ja jätkusuutlikkuse väljakutsetele, sh uuenevate regulatsioonide nõudmistele. Majanduskasv ei põhine alati vaid uute sektorite loomisel, vaid peamiselt juba eksisteerivate sektorite sisemisel muutumisel. Traditsiooniliste tööstusettevõtete innovaatilisus ei baseeru enamasti uusimatel teadusavastustel, vaid hoopis organisatsioonilisel võimekusel - pideva protsesside muutumise, sisemise- ja välise teadmuse sünteesi ning tarnijate pakutud tehnoloogia kaudu ehk nn inkrementaalsel innovatsioonil. Trüki- ja pakendisektoris saame lisaks järkjärgulisele tehnoloogilisele innovatsioonile välja tu</t>
  </si>
  <si>
    <t xml:space="preserve"> Arendusnõuniku kaasamisega erialaliitu aitame kaasa Eesti trüki- ja pakenditööstuse sektori ettevõtete teadus-arendustegevuse ja innovatsioonivõimekuse kasvule ning seeläbi Eesti majanduskasvule. Projekti tegevused on suunatud tehnoloogilise arengu edendamisele ja uuenduslike lahenduste väljatöötamisele trüki- ja pakenditööstuse ettevõtetes, et vastata muutuvatele turunõudmistele ning parandada sektori konkurentsivõimet ja jätkusuutlikkust. </t>
  </si>
  <si>
    <t>2021-2027.1.01.23-0126</t>
  </si>
  <si>
    <t>Arendusnõuniku ametikoha toetamine</t>
  </si>
  <si>
    <t>Eesti Infotehnoloogia ja Telekommunikatsiooni Liit</t>
  </si>
  <si>
    <t>80000876</t>
  </si>
  <si>
    <t xml:space="preserve"> Arendusnõuniku ametikoha peamine väärtus liidule on selge vedaja olemasolu tegevustele, mille läbi aidatakse kaasa ettevõtete ja TA asutuste vahelise koostöö suurenemisele, tõstetakse ettevõtete võimekust ja motivatsiooni investeerida innovatsiooni ning olla konkurentsivõimelisem rahvusvahelistes TA projektides. I TL arendusnõuniku töö peamisteks eesmärkideks on aidata kaasa järgmiste tulemuste saavutamisele: suurenenud on ettevõtete ja teadusasutuste vaheline koostöö; ettevõtete investeeringud innovatsiooni ja TA tegevustesse on tõusnud (suurenenud on ettevõtete arv, kes panustavad 2% käibest TA tegevustesse); suurenenud on rahvusvahelise TAI tegevustes osalevate Eesti IKT ettevõtete arv ja seeläbi on kaasatud rohkem täiendavat lisarahastust Horizon Europe meetmetest Eesti TAI tegevustesse. 
 </t>
  </si>
  <si>
    <t xml:space="preserve"> ITL arendusnõuniku ametikoha loomise projektiga soovime suurendada ettevõtete ja teadusasutuste vahelist koostööd, tõsta ettevõtete investeeringuid innovatsiooni ja TA tegevustesse ning aidata kaasa Eesti ettevõtete osalemisele rahvusvahelistes TAI tegevustes. ITL arendusnõuniku projekt panustab TAIE fookusvaldkonna "Digilahendused igas eluvaldkonnas" eesmärkide saavutamisse ja toetab ka kõigi teiste TAIE fookusvaldkonade eesmärke. </t>
  </si>
  <si>
    <t>2021-2027.1.01.23-0153</t>
  </si>
  <si>
    <t>Arendusnõuniku toetus</t>
  </si>
  <si>
    <t>MTÜ Digitaalehitus</t>
  </si>
  <si>
    <t>80387543</t>
  </si>
  <si>
    <t xml:space="preserve"> Arendusnõuniku abiga saavutame ettevõtetes parema olukorrateadlikkuse võimalustest kui panustada teadlikumalt ja süsteemsemalt innoveerimisse läbi digitaliseerimise, andmehalduse, kasutajakogemuse jms. Parem olukord nendes valdkondades toetab täiendavate ärimudelite tekkimist (sh spin-offid või lisatuluallikad) ja üldise sektori efektiivsuse kasvu. </t>
  </si>
  <si>
    <t xml:space="preserve"> Ehitussektori suurem digitaliseeritus ja korrastatud andmehaldus võimaldab projekte lõpetada efektiivsemalt - soodsamalt ja kiiremini. Samuti loob lisaeeldusi uutele ärimudelitele (sh uued töökohad jms). </t>
  </si>
  <si>
    <t>2021-2027.1.01.23-0167</t>
  </si>
  <si>
    <t>EdTech Estonia arendusnõuniku partnerluse projekt</t>
  </si>
  <si>
    <t>MTÜ EdTech Estonia</t>
  </si>
  <si>
    <t>80589716</t>
  </si>
  <si>
    <t xml:space="preserve"> Haridusvaldkonna ettevõtted aitavad suurendada Eesti ühiskonna heaolu, tõstavad ettevõtlikkust ja enesega toimetulekut, loovad uusi võimalusi täiskasvanuõppe kaasajastamisel ja tutvustavad Eestit kui maailma üht parimat haridusriiki. Antud projekti kaugem siht on edendada EdTech valdkonda ja toetada ettevõtete kasvu ja arengut selles valdkonnas läbi uuenduslikkuse kaardistamise, teavitustöö, TAI-alase koostöö edendamise (koostööprojektid, rahataotlused, konsultatsioonid) ning valdkonna ettevõtete esindamise nii Eestis kui ka rahvusvaheliselt. Alltoodud arendusnõuniku tegevused panustavad EdTech Estonia tegevuskava punktidesse iduettevõtete pealekasvu tekitamine, alustanud haridusettevõtete kasvule kaasaaitamine, ökosüsteemi arengusse panustamine ja teadlikkuse suurendamine haridusteenuste osas. Ettevõtete teadus- ja arendustegevuse võimekuse ja teadlikkuse tõstmine. Arendusnõuniku ülesandeks on pakkuda EdTech ettevõtetele strateegilist juhendamist ja nõustamist. Need oleks TAI tegevuste, innovatsioonivõimekuste ja kestlikkuse arendamiseks vajalike koolituste ja seminaride korraldamine, nõustamine äriarengu, turunduse, rahastamise ja tootearenduse valdkonnas ning tõhusate äristrateegiate osas. Lisaks oleks arendusnõuniku ülesandeks kaardistada ettevõtete uuendusvõime tuginedes Innovatsioonitrepi metoodikale. Need tegevused aitavad lahendada kitsaskohti 1, 3, 4 ja 5. EdTech valdkonna ettevõtete esindamine, suhtlemine poliitikakujundajatega (MKM ja HTM) hariduse edendamise, digitaliseerimise ja uute õppemeetodite (interaktiivsus, tehisintellekt, virtuaalreaalsus, jne) ning TAI ning kestlikkuse arendamise teemadel. Arendusnõunik peaks osalema seadusandlike muudatuste aruteludes, hariduspoliitika kujundamisel ning huvirühmade ja sidusrühmadega suhtlemisel tagamaks EdTech valdkonna ettevõtetele soodne ärikeskkond ja toetav regula</t>
  </si>
  <si>
    <t xml:space="preserve"> Projekti eesmärk on suurendada haridustehnoloogia ehk EdTech ettevõtete T&amp;A võimekust ning aidata kaasa nende arengule. Projekti käigus palgatakse arendusnõunik, kelle ülesandeks on läbi viia ettevõtete teavitustegevusi ja uuendusvõime kaardistamist, valdkonna ettevõtete esindamist, suhtlust poliitikakujundajatega hariduse ja digitaliseerimise teemadel ning TAI-alase koostööd toetamist nii kodumaiste kui ka rahvusvaheliste T&amp;A asutustega ning ettevõtetega. </t>
  </si>
  <si>
    <t>2021-2027.1.01.25-0901</t>
  </si>
  <si>
    <t>EMPL arendusnõuniku jätkutegevused</t>
  </si>
  <si>
    <t xml:space="preserve"> 1. EMPL liikmete ja TA asutuste koostöö . Jätkata aastast 2019 alustatud tegevusi. Praeguseks on väga hea kontaks loodud EMÜ ja TalTech-ga: on toimunud kohtumised rektoraadi ja ettevõtlusosakonna esindajatega ning korraldatud EMPL liikmetele ühisseminarid. Järgnevalt on plaanis kohtumised TÜ ja EKA rektoritega ning samalaadsete ühisseminaride korraldamine EMPL liikmetele. Tulemus: EMPL liikmete teadlikkuse kasv TA asutuste poolt pakutavatest teenustest ja koostöövõimalustest. Konkreetsete koostööprojektide käivitamine ettevõtete ja TA asutuste vahel. 2. EMPL liikmete teavitamine toetusmeetmetest. Ettevõtjate pidev teavitamine erinevatest toetusmeetmetest (k.a. EIS) ning nende suunamine nõustamisele ja toetuste taotlemisele. Senine arendusnõuniku töö on vilja kandnud, sest EIS statistika alusel on alatesarendusnõunku palkamisest EMPL liikmete pöördumine EIS-j aja taotlemine suurenenud- 2019 oli see 29, kuid 2024 juba 95. Kuid seda tööd tuleb jätkata. Tulemus: On suurenenud EMPL liikmete arv, kes kasutavad EIS teenuseid. 3. EMPL arendusprojektid . 2024 käivitati EMPLi "Sae- ja höövelmaterjali e-andmevahetuse standardi loomine". Esialgu oma liikmetele, hiljem ka teistele tootjatele. Tulemus: projekt on käivitatud ja testitud. Võimalusel kaasatakse rahalist toetust. Jätkatakse ka e-veoselehe projekti arendamist, et oleks võimalik see siduda EUDR nõuetega täitmisega. 4. Sektoriteülene koostöö . Koostöö eeskätt Puitmajaliiduga, kellega on ühised teemad seoses regulatsioonidega, süsiniku sidumine kestvustoodetesse, puidu ehituses kasutamise propageerimine. PUUINFO programmi raames toimub sektoriteülene koostöö Puitmajaliiduga, Arhitektide Liiduga, puitehituste projekteerijate ja ehitajatega. Tulemus: tulemuslik koostöö 5. Rahvusvahelised projektid . Rahvusvahelise puitarhitektuuri konverentsi korraldamine, mille raames toimub erinevate osapoolte (arhitektid, projekteerijad, insenerid, tellijad, tootjad) kool</t>
  </si>
  <si>
    <t xml:space="preserve"> Eesti Metsa- ja Puidutööstuse Liit (EMPL) tegutseb aastatst 1996 ning ühendab metsa- ja puidutööstusega seotud ettevõtteid. Hetkel kuulub liitu 71 liiget, sealhulga 4 haridusasutust. Liidu liikmete tegevused on seotud alates metsamajandamisest kuni puidu keemilise väärindamisega. Arendusnõuniku põhilisteks ülesanneteks on ettevõtjate TA teadlikkuse suurendamine, koostöö edendamine TA asutustega ning innovatsioonitegevuste hoogustamine. </t>
  </si>
  <si>
    <t>2021-2027.1.01.25-0925</t>
  </si>
  <si>
    <t>Arendusnõuniku jätkamine Eesti Tööandjate Keskliidus 2025-2027</t>
  </si>
  <si>
    <t xml:space="preserve"> Projekti eesmärk on viia ellu Tööandjate Innovatsiooni Käivituskoja töörühma tegevusplaani, mille eesmärk on ettevõtjate innovatsioonivõimekuse ja äritegevuse kestlikkuse tõstmine TAIE fookusvaldkondades. Projekti abil soovime kaasa aidata teadus- ja arendustegevuse, innovatsiooni ning ettevõtluse arengukava 2021–2035 (TAIE) eesmärkidele, mille ettevõtlussuuna olulise esindajana peame seda oma üheks prioriteediks. 1. Toetame ettevõtteid efektiivsuse kasvatamiseks vajalike tehnoloogiate rakendamisel ja juhtimise oskuste arendamises (automatiseerimise, digitaliseerimise, AI ja küberturbe juhtimine) (1.1) TKL liikmetelt kogume tehnoloogia rakendamise turutõrked (sh kasutades innotrepi metoodikal hindamist) ja esitame nende baasilt riigile ettepanekud nende leevendamiseks (1.2) TKL-i liikmete juhtide teadlikkuse tõstmine läbi parima praktika: 2% klubi ja juhtimisklubi 2. Ettevõtete innovatsiooni-uurimis- ja arendustegevuse võimekuse ja mahu kasvatamiseks panustame andmepõhise ning mõõdetava innovatsiooni ökosüsteemi koostöö ja toetusmehhanismide ehitamisele. Loome tingimused teadus-arendustegevuse võimekuse kasvatamiseks ja toetame ettevõtteid konkurentsieelist loovate uuenduslike toodete/teenuste arendamise ja juhtimise oskuste arenguhüppes (innovatsioonijuhtimine). (2.1) Lepime riigi, teaduse ja ettevõtete vahel kokku innovatsioonivaldkonna arusaadavad definitsioonid , lihtsustatud raporteerimise ning andmete kättesaadavuse: suureneb TAI mahukate ettevõt</t>
  </si>
  <si>
    <t xml:space="preserve"> Eesti Tööandjate Keskliidu arendusnõuniku palkamise abil toetame Eesti tööandjate innovatsioonivõimekuse ja lisandväärtuse kasvu, mis võimaldab nii tööandjal kui töötajatel teenida suuremat tulu ja muuta majandustegevust kestlikumaks. </t>
  </si>
  <si>
    <t>2021-2027.1.01.25-0934</t>
  </si>
  <si>
    <t xml:space="preserve"> Projekti eesmärk on suurendada Eesti elektritööde ettevõtjate teadus- ja arendustegevuse (TAI) ning innovatsioonialast teadlikkust, aidata neil laieneda välisturgudele ning tõsta ettevõtete efektiivsust ja loodavat lisandväärtust. Selle saavutamiseks on seatud järgmised eesmärgid: Teadlikkuse tõstmine Suurendada ettevõtjate teadlikkust teadus- ja arendustegevuse ning innovatsiooni olulisusest energeetika valdkonnas. Projekt pakub teavet ja ressursse, mis aitavad mõista, kuidas TAI suurendab konkurentsivõimet, loob lisandväärtust ja avab uusi ärivõimalusi. Teadlikkuse tõstmise oluline osa on ka hetkeolukorra kaardistamine, milleks kasutatakse Innotreppi. Varasemalt Innotreppi läbinud ettevõtetega tehakse uus kaardistus piisava aja möödudes. Oskuste arendamine Pakume ettevõtjatele koolitusi, seminare ja praktilisi töötubasid, et arendada nende TAI-alaseid oskusi ja teadmisi. Projekti tulemusena omandavad ettevõtjad pädevusi, nagu innovatsiooni juhtimine, tehnoloogiliste uuenduste rakendamine, teadmised uutest tehnoloogiatest ning oskus iseseisvalt leida innovatsiooniteenuseid ja -toetusi. Koostöövõrgustike arendamine Loome vähemalt kaks uut võrgustikku, kus erinevate põhitegevustega ettevõtjad saaksid koos liiduväliste ekspertidega arendada koostöö- ja koosloome võimalusi. Need võrgustikud aitavad luua uusi ärivõimalusi ning tugevdada teadmiste vahetamist ja teenuste arendamist. Olemasolevates võrgustikes tuuakse rohkem fookusesse liikmelt liikmele teadmiste jagamine. Projektipõhised lahendused Suuname ettevõtjaid sihipäraselt erinevatesse toetusmeetmetesse ja aitame neil leida just nende vajadustele vastavat tuge, et tõsta konkurentsivõimet ja lisandväärtust. Eelkõige just digitaliseerimisega seotud teenused. Valdkonnaülesed sündmused Korraldame vähemalt ühe (idea</t>
  </si>
  <si>
    <t xml:space="preserve"> Projekt on vajalik Eesti elektritööde ettevõtjate teadus- ja arendustegevuse ning innovatsioonialase teadlikkuse suurendamiseks ning nende valdkondliku võimekuse tõstmiseks. Selle eesmärgi saavutamiseks tõstetakse ettevõtjate teadlikkust, arendatakse liidu liikmete oskusi, luuakse koostöövõrgustikke ning toetatakse liikmeid projektipõhiselt. Tegevuste tulemusel suureneb ettevõtjate konkurentsivõime ja loodav lisandväärtus. </t>
  </si>
  <si>
    <t>2021-2027.1.01.25-0938</t>
  </si>
  <si>
    <t>EETL arendusnõunik-3</t>
  </si>
  <si>
    <t xml:space="preserve"> Projekti „EETL Arendusnõunik-3“ eesmärgiks on liikmete rahvusvahelise konkurentsivõime kasv eelkõige läbi nende informeerituse taseme tõstmise, mis võimaldaks liikmete teadus- ja arendustegevuse ning innovatsiooni (TAI) alase teadlikkuse kasvu ja vastava võimekuse tõusu. Innovaatilise elektroonikasektori jätkusuutlikkuse tagamiseks on oluline ka koostöö edendamine haridus- ja teadusasutustega, samuti nii liidu liikmete kui väljaspool liitu tegutsevate ettevõtete vahel, mis eeldab seda võimadava info vahendamist. Projekti tulemuseks on sihipäraselt ja süstemaatiliselt TAI võimalustest informeeritud elektroonika valdkonna ökosüsteem, milles on loodud potentsiaal ettevõtete arenguks ja nii siseriiklikuks kui piiriüleseks koostööks. Kuna teadlikkuse kasv on sisult kvalitatiivne ning selle tulemuste avaldumine majanduses sõltub paljudest faktoritest, ei pruugi selle hindamine lühikese ajalise intervalliga mõõdikute abil objektiivne olla. Kaugemaks sihiks on ettevõtete käibe ja lisandväärtuse kasv ja suurenenud kohalolek rahvusvahelistel turgudel, milles on oma osa liidu poolt vahendatud informatsioonil ja nõustamisel põhinevatel strateegilistel valikutel, tõhusal TAI sise- ja väliskoostööl ning objektiivsetel alustel nii ettevõtetele kui TA asutustele kättesaadavaks tehtud riigipoolsetel toetusmeetmetel. </t>
  </si>
  <si>
    <t xml:space="preserve"> Projekti eesmärgiks on liidu liikmete rahvusvahelise konkurentsivõime kasvatamine nende teadlikkust tõstes, edendades teadus-, uurimis- ja arendustegevuse ning innovatsiooni (TAI) alaseid võimekusi. Arendusnõunik hoiab liidu liikmeid ühises optimeeritud informatsioonilises ökosüsteemis, kus toimub elektroonika TAI vaates strateegiliselt olulise info hange, analüüs ja edastamine ning koostöövõimaluste tutvustamine. Riigiasutusi informeeritakse ettevõtete vajadustest sisendina poliitikakujundusel. </t>
  </si>
  <si>
    <t>2021-2027.1.01.25-0939</t>
  </si>
  <si>
    <t>Eesti Mööblitootjate Liidu Arendusnõunik</t>
  </si>
  <si>
    <t>MTÜ Eesti Mööblitootjate Liit</t>
  </si>
  <si>
    <t>80096126</t>
  </si>
  <si>
    <t xml:space="preserve"> Projekti eesmärgid: 1. P arandada oma liikmete olukorda tootearenduse, innovatsiooni, tehnoloogia ja kompetentsi jagamise valdkonnas; 2. Nii liidu enda kui selle liikmete teadlikkuse tõstmine TAIE valdkondades; 3. Luua liikmete vaheline suunatud koostöö TAI valdkondades; 4. Süvendada koostööd teadusasutustega; 5. Pakkuda liikmetele reaalset ja praktilist kasu; 6. Muuta Eesti tootjad läbi innovaatilise lähenemise uudisaegseks ning eeskujuks ka sektori- ning riigipiiriüleselt. Projekti tulemused: 1. Sektorisisese koostöö ja -loome süvenemine; 2. Valdkonna kompetentside rakendamine teadustegevustes; 2.1. Valdkonna professionaalsuse säilimine ja kasv; 3. Valdkonnasisene innovatsiooni kasv; 4. Uute teadusasutuste poolsete lahenduste kasutuselevõtt; 5. Liikmete tegevus on efektiivsem ja energiatõhusam; 6. Eesti mööblitootjate maine kasv rahvusvaheliselt. </t>
  </si>
  <si>
    <t xml:space="preserve"> "Mööblitootjate Liidu Arendusnõuniku projekt" tõstab liikmete tegevuse kvaliteeti, parandab sektorisisest ja -ülest koostööd, loob parema pinnase innovatsiooniks ning arendustegevuseks ning tagab efektiivsema ja energiatõhusama tootmise. Suurendab teadusasutuste lahenduste jõudmise tootmisse ning tootmissektori kogemuse ja parimate praktikate jõudmise teadusasutustesse. Tulemuseks on kvaliteetsemad ja keskkonnasõbralikumad tooted ja teenused ning Eesti ekspordikvaliteedi ja lisandväärtuse kasv. </t>
  </si>
  <si>
    <t>2021-2027.1.01.25-0949</t>
  </si>
  <si>
    <t>Arendusnõunik Eesti Masinatööstuse Liidus</t>
  </si>
  <si>
    <t>Eesti Masinatööstuse Liit MTÜ</t>
  </si>
  <si>
    <t>80004986</t>
  </si>
  <si>
    <t xml:space="preserve"> Projekti "Arendusnõunik Eesti Masinatööstuse Liidus" peamine eesmärk on tõsta läbi TAI tegevuste algatamise EMLi liikmete ja sektori konkurentsivõimet ning lisandväärtust. Selleks on vaja tõsta EML kui erialaliidu enda kui ka EML liikmete ja ka kogu sektori teadlikust TAI võimekusest ja sellega kaasnevast väärtuspakkumisest, motiveerida ettevõtteid astuma esimest või järgmist sammu TAI tegevustes ning EML poolt vaadates olla ühendavaks ja koordineerivaks lüliks erinevate osapoolte vahel (ettevõtted, teadus- ja arendusasutused, teised erialaliidud). Projekti tulemusel on ettevõtted tõstnud oma teadlikkust TAI tegevuste võimalustest, väärtuspakkumisest ja riskidest, on alustanud esimeste või järgmiste sammudega TAI tegevuste elluviimiseks, on loonud või suurendanud oma arendusmeeskonda, on koostanud plaani TAI tegevuste elluviimiseks ning on võtnud eesmärgiks panustada vähemalt 2% käibest TAI tegevustesse. Lisaks on alustatud TAI alaseid koostööprojekte ning on investeerinud või plaanivad investeerida uutesse tehnoloogiatesse. </t>
  </si>
  <si>
    <t xml:space="preserve"> Eesti masinatööstus vajab oma konkurentsivõime ja eksportmahtude säilitamiseks järgmist arenguhüpet. Projekti raames võetakse EMLi tööle arendusnõunik, kes keskse koordinaatorina korraldab TAI võimekuse kasvatamisega seotud tegevusi, mille tulemusel saavad ettevõtted teadlikumaks TAI tegevuste eesmärkidest ja võimalustest, suudavad hinnata kaasnevaid riske, algatada uusi arendusprojekte, leida koostöökohti teiste organistasioonidega ning on valmis jätkusuutlikult investeerima arendustegevusse. </t>
  </si>
  <si>
    <t>2021-2027.1.01.25-0924</t>
  </si>
  <si>
    <t xml:space="preserve"> Digitaalehituse klaster täidab olulist rolli ühtse platvormina, kommuuni- ja kompetentsikeskusena, kus kohtuvad väärtus- ja tarneahela osapooled, tehnoloogilised uuendused, koostöömudelid ja reaalne projekti praktiline kogemus, et tagada Eesti ehitusvaldkonna rahvusvaheline konkurentsivõime ning pikaajaline edu. Kavandatav projekt on vajalik klastri arendamiseks tunnustatud kompetentsikeskuseks , mille tegevus on suunatud ehitussektori konkurentsivõime tõstmisele läbi digitaliseerimise. Projekt võimaldab värvata vajalike kompetentside kombinatsiooniga töötaja eesmärgistatud sektori digitaliseerimise strateegia väljatöötamises osalemiseks ja järjepidevust nõudva tegevuskava läbi viimiseks.​​​ Strateegia keskmes on BIM oma tänasest mudelprojekteerimisest (Building Information Modelling) laiema tähendusega: parema infohalduse “Better Information Management”, tõhusa protsessijuhtimise ja kõrgema kvaliteediga tulemuste saavutamiseks. Kasutatakse muuhulgas ka ehitusinfomudeleid, kuid arvestades andmehalduse laiemat pilti. Digitaalehituse klaster on Eestis ainus organisatsioon, mis ühendab ehitise kogu väärtusahela ja tarnijate võrgustiku , keskendudes digilahenduste arendamisele ning rakendamisele, tekitab horisontaalse sünergia. Seejuures: • Ühtne teadmus- ja innovatsiooniplatvorm : Klaster koondab kompetentse ning jagab parimaid praktikaid, kuidas teostatakse infomudelite loomist, haldust ja taaskasutust. • Standardite rakendamine ja välja töötamine : Klaster soodustab rahvusvaheliste (nt ISO) ja riiklike standardite (nt EVS) kasutamist, et luua ühtne raamistik infohaldusele. • Partnerlus tehnoloogiaettevõtetega : Tänu erinevate PropTech (sh ConTech)- ja IoT ettevõtete kaasamisele saab klaster testida uudseid tehnoloogiaid (nt tehisintellekt, Digitaalne Kaksik, reaalajas andmevahetus sensorite kaudu), et parendada andmete kasutamist. Ühtsete andmehalduspõhimõ</t>
  </si>
  <si>
    <t xml:space="preserve"> Ehituse pikk vaade 2035 seab eesmärgiks digitaliseerumise, sujuva andmevahetuse ja efektiivsed protsessid üle kogu ehitise eluringi, toetab liikumist kvaliteetsema elukeskkonna suunas. Digitaalehituse klaster täidab olulist rolli ühtse platvormina, kommuuni- ja kompetentsikeskusena, mis ühendab sektori ettevõtteid üle ehitise eluringi. Projekt on vajalik klastri arendamiseks hinnatud kompetentsikeskuseks, mille tegevus on suunatud ehitussektori konkurentsivõime kasvule läbi digiteerimise. </t>
  </si>
  <si>
    <t>2021-2027.1.01.25-0953</t>
  </si>
  <si>
    <t>Eesti trüki- ja pakenditööstuse sektori arendustegevuse tugevdamine</t>
  </si>
  <si>
    <t xml:space="preserve"> Projekti tegevused on suunatud tehnoloogilise arengu edendamisele ja uuenduslike lahenduste väljatöötamisele sektori ettevõtetes, sh aidata kaasa digitaliseerimise ja automatiseerimise taseme tõstmisele; edendada innovatsiooni ja tugevdada koostööd teiste sektoritega; toetada ettevõtteid kohanemisel kiirelt muutuvate turu tingimuste ja regulatiivsete nõuetega, edendada sektori kestlikkust ja konkurentsivõimet . Peamised tegevussuunad ja oodatavad tulemused: Digitaliseerimine ja automatiseerimine Toetada ettevõtteid digilahenduste ja automatiseeritud protsesside kasutuselevõtul. Koordineerida koolitusi ja infovahetust uute tehnoloogiate ning parimate praktikate osas. Innovatsiooni ja uute lahenduste edendamine Toetada ettevõtteid uute tehnoloogiate ja innovaatiliste ärimudelite juurutamisel. Tugevdada koostööd teadus- ja arenduskeskustega, et soodustada inkrementaalset innovatsiooni. Arendada väärtusahela-põhiseid ärimudeleid ja koostööformaate sektori lisandväärt</t>
  </si>
  <si>
    <t xml:space="preserve"> Arendusnõuniku tegevusega toetame Eesti trüki- ja pakenditööstuse ettevõtete tehnoloogilist arengut ja uuenduslike lahenduste väljatöötamist, edendame innovatsiooni ja tugevdame koostööd teiste sektorite ettevõtetega, et vastata muutuvatele turuvajadustele ning regulatiivsetele nõuetele, toetame sektori kestlikku arengut ja konkurentsivõime kasvu. </t>
  </si>
  <si>
    <t>2021-2027.1.03.23-0026</t>
  </si>
  <si>
    <t>Aasia regiooni eksport. Ettevõtete rahvusvahelistumise toetamine (21.1.3.11)</t>
  </si>
  <si>
    <t xml:space="preserve"> Projekti tegevuse eesmärk on: * aidata ettevõtjatel arendada ja toota senisest efektiivsemalt kõrgema lisandväärtusega tooteid ja teenuseid, et olla rahvusvaheliselt konkurentsivõimelisemad ning suurendada eksporti; * arendada ettevõtjate võimekust juhtida terviklikult müüki ja turundust, et siseneda rahvusvahelistele turgudele ja seal püsida (näiteks seminaride, koolituste, kasvu- ja arenguprogrammide kaudu), arvestades e-kaubanduse võimalusi; * toetada ettevõtja kasvu ja laienemist olemasolevatel ja uutel eksporditurgudel vajalike kontaktide leidmise, välisesindajate võrgustiku, messidel osalemise, nõustamise, sihtturupõhiste kompleksteenuste ja -toetuste ning finantsinstrumentide kaudu; * suurendada Eesti ettevõtjate rahvusvahelist nähtavust äridiplomaatia ning Eesti kuvandi sihipärase edendamise ja turundamise kaudu; * maandada järjepidevalt tehnoloogia- ja arendusmahukate välisinvesteeringutega seotud riske, kaasates välisspetsialiste; * suurendada Eesti võimekust tuua riiki kõrge lisandväärtusega välisinvesteeringuid ning kaasata rahvusvahelist oskusteavet. </t>
  </si>
  <si>
    <t xml:space="preserve"> Projekti raames on suurendatud ettevõtete konkurentsivõimet Aasia turul. </t>
  </si>
  <si>
    <t>2021-2027.1.03.23-0002</t>
  </si>
  <si>
    <t>Ekspordi omategevused. Ettevõtete rahvusvahelistumise toetamine (21.1.3.11)</t>
  </si>
  <si>
    <t xml:space="preserve"> Projekti tegevuse eesmärk on: * aidata ettevõtjatel arendada ja toota senisest efektiivsemalt kõrgema lisandväärtusega tooteid ja teenuseid, et olla rahvusvaheliselt konkurentsivõimelisemad ning suurendada eksporti; * arendada ettevõtjate võimekust juhtida terviklikult müüki ja turundust, et siseneda rahvusvahelistele turgudele ja seal püsida (näiteks seminaride, koolituste, kasvu- ja arenguprogrammide kaudu), arvestades e-kaubanduse võimalusi; * toetada ettevõtja kasvu ja laienemist olemasolevatel ja uutel eksporditurgudel vajalike kontaktide leidmise, välisesindajate võrgustiku, messidel osalemise, nõustamise, sihtturupõhiste kompleksteenuste ja -toetuste ning finantsinstrumentide kaudu; * suurendada Eesti ettevõtjate rahvusvahelist nähtavust äridiplomaatia ning Eesti kuvandi sihipärase edendamise ja turundamise kaudu; * maandada järjepidevalt tehnoloogia- ja arendusmahukate välisinvesteeringutega seotud riske, kaasates välisspetsialiste; * suurendada Eesti võimekust tuua riiki kõrge lisandväärtusega välisinvesteeringuid ning kaasata rahvusvahelist oskusteavet. 
 </t>
  </si>
  <si>
    <t xml:space="preserve"> Projekti raames on suurendatud ettevõtete konkurentsivõimet rahvusvahelisel turul. </t>
  </si>
  <si>
    <t>2021-2027.1.03.23-0083</t>
  </si>
  <si>
    <t>Välisesindused-kaugturgude regioon. Ettevõtete rahvusvahelistumise toetamine (21.1.3.11)</t>
  </si>
  <si>
    <t xml:space="preserve"> Projekti raames on suurendatud ettevõtete konkurentsivõimet. </t>
  </si>
  <si>
    <t>2021-2027.1.03.23-0084</t>
  </si>
  <si>
    <t>Välisesindused-lähisturgude regioon. Ettevõtete rahvusvahelistumise toetamine (21.1.3.11)</t>
  </si>
  <si>
    <t>2021-2027.1.03.23-0029</t>
  </si>
  <si>
    <t>Välisinvesteeringute soodustamine. Ettevõtete rahvusvahelistumise toetamine (21.1.3.11)</t>
  </si>
  <si>
    <t xml:space="preserve"> Välisinvesteeringute soodustamine. Ettevõtete rahvusvahelistumise toetamine </t>
  </si>
  <si>
    <t>2021-2027.1.03.23-0001</t>
  </si>
  <si>
    <t>Ettevõtlusteadlikkus, sealhulgas juhtimiskvaliteet ja vastutustundlik ettevõtlus (21.1.3.15.)</t>
  </si>
  <si>
    <t xml:space="preserve"> Projekti eesmärgiks on: * kasvatada ettevõttes lisandväärtuse ja tootlikkuse kasvu soodustavat teadlikkust; * juurutada ettevõttes kasvu toetavaid juhtimispraktikad; * rakendada ettevõttes jätkusuutlikkuse, ringmajanduse ja vastutustundlikkuse põhimõtteid; * rakendada digitaliseerimist, keskkonnahoidlikkust ja innovatsiooni toetavaid lahendusi ja ärimudeleid; * kasvatada teadlikkust ettevõtja omanike vahetuse juhtimiseks; * kasvatada ettevõtlusaktiivsust, ettevõtlikkust ja loovust ühiskonnas. </t>
  </si>
  <si>
    <t xml:space="preserve"> Projekti raames viiakse ellu ettevõtlusteadlikkuse tegevusi, sh tõstetakse teadlikkust ning toetatakse ettevõtja juhtimikvaliteedi parandamist. </t>
  </si>
  <si>
    <t>Omafinantseering</t>
  </si>
  <si>
    <t>Ettevõtjad</t>
  </si>
  <si>
    <t>Projekti tulemusindikaator</t>
  </si>
  <si>
    <t>VKEd, kellel on suurem lisandväärtus töötaja kohta</t>
  </si>
  <si>
    <t>Projekti väljundindikaator</t>
  </si>
  <si>
    <t>Mitterahalist toetust saavad ettevõtjad</t>
  </si>
  <si>
    <t>Osalejad</t>
  </si>
  <si>
    <t>Tegevustes osalenute arv</t>
  </si>
  <si>
    <t>Sihtmäär</t>
  </si>
  <si>
    <t>Indikaatori ühik</t>
  </si>
  <si>
    <t>Indikaatori tüüp</t>
  </si>
  <si>
    <t>Indikaator</t>
  </si>
  <si>
    <t>Partner</t>
  </si>
  <si>
    <t>Partneri registrikood</t>
  </si>
  <si>
    <t>puudub</t>
  </si>
  <si>
    <t>-</t>
  </si>
  <si>
    <t>Toetuse saaja (elluviija)</t>
  </si>
  <si>
    <t>Kokku</t>
  </si>
  <si>
    <t>Eelarve jaotus</t>
  </si>
  <si>
    <t>Euoopa Liidu osaluse osakaal (%)</t>
  </si>
  <si>
    <t>Euroopa Liidu osalus</t>
  </si>
  <si>
    <t>Riiklik kaasfinantseering</t>
  </si>
  <si>
    <t>Omafainatseeringu osakaal (%)</t>
  </si>
  <si>
    <t>Riiklik kaasfinantseeringu osakaal (%)</t>
  </si>
  <si>
    <t>Toetatavad ettevõtjad (millest: mikro-, väikesed, keskmise suurusega ja suured ettevõtjad)</t>
  </si>
  <si>
    <t>Ettevõtlus- ja infotehnoloogiaministri 10. veebruari 2023. a käskkiri nr 26 „Toetuse andmise tingimused ettevõtlus- ja innovatsiooniteadlikkuse kasvatamiseks" muutmine</t>
  </si>
  <si>
    <t>LISA Projektide nimekiri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</si>
</sst>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color rgb="FF000000"/>
      <name val="Arial"/>
    </font>
    <font>
      <sz val="9"/>
      <color rgb="FF333333"/>
      <name val="Arial"/>
      <family val="2"/>
      <charset val="186"/>
    </font>
    <font>
      <sz val="8"/>
      <name val="Arial"/>
      <family val="2"/>
      <charset val="186"/>
    </font>
    <font>
      <sz val="9"/>
      <color rgb="FF000000"/>
      <name val="Arial"/>
      <family val="2"/>
      <charset val="186"/>
    </font>
    <font>
      <sz val="9"/>
      <color rgb="FF333333"/>
      <name val="Arial"/>
      <family val="2"/>
      <charset val="186"/>
    </font>
    <font>
      <sz val="10"/>
      <color rgb="FF000000"/>
      <name val="Arial"/>
      <family val="2"/>
      <charset val="186"/>
    </font>
    <font>
      <sz val="9"/>
      <name val="Arial"/>
      <family val="2"/>
      <charset val="186"/>
    </font>
    <font>
      <sz val="20"/>
      <name val="Arial"/>
      <family val="2"/>
      <charset val="186"/>
    </font>
    <font>
      <b/>
      <sz val="9"/>
      <name val="Arial"/>
      <family val="2"/>
      <charset val="186"/>
    </font>
    <font>
      <b/>
      <sz val="8"/>
      <name val="Arial"/>
      <family val="2"/>
      <charset val="186"/>
    </font>
    <font>
      <sz val="12"/>
      <color rgb="FF000000"/>
      <name val="Aptos"/>
      <family val="2"/>
    </font>
    <font>
      <b/>
      <sz val="12"/>
      <color rgb="FF000000"/>
      <name val="Aptos"/>
      <family val="2"/>
    </font>
    <font>
      <sz val="9"/>
      <color rgb="FFFF0000"/>
      <name val="Arial"/>
      <family val="2"/>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5" fillId="0" borderId="0" applyFont="0" applyFill="0" applyBorder="0" applyAlignment="0" applyProtection="0"/>
    <xf numFmtId="0" fontId="5" fillId="0" borderId="0"/>
  </cellStyleXfs>
  <cellXfs count="64">
    <xf numFmtId="0" fontId="0" fillId="0" borderId="0" xfId="0"/>
    <xf numFmtId="0" fontId="1" fillId="0" borderId="0" xfId="0" applyFont="1" applyAlignment="1">
      <alignment horizontal="left" vertical="top" wrapText="1"/>
    </xf>
    <xf numFmtId="0" fontId="1" fillId="0" borderId="0" xfId="0" applyFont="1" applyAlignment="1">
      <alignment horizontal="left" vertical="top"/>
    </xf>
    <xf numFmtId="2" fontId="1" fillId="0" borderId="0" xfId="0" applyNumberFormat="1" applyFont="1" applyAlignment="1">
      <alignment horizontal="left" vertical="top"/>
    </xf>
    <xf numFmtId="164" fontId="1" fillId="0" borderId="0" xfId="1" applyNumberFormat="1" applyFont="1" applyFill="1" applyAlignment="1">
      <alignment horizontal="left" vertical="top"/>
    </xf>
    <xf numFmtId="0" fontId="1" fillId="0" borderId="1" xfId="0" applyFont="1" applyBorder="1" applyAlignment="1">
      <alignment horizontal="left" vertical="top" wrapText="1"/>
    </xf>
    <xf numFmtId="49" fontId="4" fillId="0" borderId="1" xfId="0" applyNumberFormat="1" applyFont="1" applyBorder="1" applyAlignment="1">
      <alignment horizontal="left" vertical="top"/>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xf>
    <xf numFmtId="0" fontId="1" fillId="0" borderId="1" xfId="0" applyFont="1" applyBorder="1" applyAlignment="1">
      <alignment horizontal="left" vertical="top"/>
    </xf>
    <xf numFmtId="2" fontId="1" fillId="0" borderId="1" xfId="0" applyNumberFormat="1" applyFont="1" applyBorder="1" applyAlignment="1">
      <alignment horizontal="left" vertical="top"/>
    </xf>
    <xf numFmtId="164" fontId="1" fillId="0" borderId="2" xfId="1" applyNumberFormat="1" applyFont="1" applyFill="1" applyBorder="1" applyAlignment="1">
      <alignment horizontal="left" vertical="top"/>
    </xf>
    <xf numFmtId="164" fontId="1" fillId="0" borderId="1" xfId="1" applyNumberFormat="1" applyFont="1" applyFill="1" applyBorder="1" applyAlignment="1">
      <alignment horizontal="left" vertical="top"/>
    </xf>
    <xf numFmtId="0" fontId="1" fillId="2" borderId="1" xfId="0" applyFont="1" applyFill="1" applyBorder="1" applyAlignment="1">
      <alignment horizontal="left" vertical="top"/>
    </xf>
    <xf numFmtId="2" fontId="1" fillId="2" borderId="1" xfId="0" applyNumberFormat="1" applyFont="1" applyFill="1" applyBorder="1" applyAlignment="1">
      <alignment horizontal="left" vertical="top"/>
    </xf>
    <xf numFmtId="164" fontId="1" fillId="2" borderId="2" xfId="1" applyNumberFormat="1" applyFont="1" applyFill="1" applyBorder="1" applyAlignment="1">
      <alignment horizontal="left" vertical="top"/>
    </xf>
    <xf numFmtId="164" fontId="1" fillId="2" borderId="1" xfId="1" applyNumberFormat="1" applyFont="1" applyFill="1" applyBorder="1" applyAlignment="1">
      <alignment horizontal="left" vertical="top"/>
    </xf>
    <xf numFmtId="49" fontId="3" fillId="0" borderId="1" xfId="0" applyNumberFormat="1" applyFont="1" applyBorder="1" applyAlignment="1">
      <alignment horizontal="left" vertical="top"/>
    </xf>
    <xf numFmtId="0" fontId="0" fillId="0" borderId="0" xfId="0" applyAlignment="1">
      <alignment vertical="top" wrapText="1"/>
    </xf>
    <xf numFmtId="0" fontId="0" fillId="0" borderId="0" xfId="0" applyAlignment="1">
      <alignment vertical="top"/>
    </xf>
    <xf numFmtId="2" fontId="0" fillId="0" borderId="0" xfId="0" applyNumberFormat="1" applyAlignment="1">
      <alignment vertical="top"/>
    </xf>
    <xf numFmtId="164" fontId="0" fillId="0" borderId="0" xfId="1" applyNumberFormat="1" applyFont="1" applyFill="1" applyAlignment="1">
      <alignment vertical="top"/>
    </xf>
    <xf numFmtId="2" fontId="0" fillId="0" borderId="0" xfId="1" applyNumberFormat="1" applyFont="1" applyFill="1" applyAlignment="1">
      <alignment vertical="top"/>
    </xf>
    <xf numFmtId="49"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0" fillId="0" borderId="0" xfId="0"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49" fontId="8" fillId="0" borderId="1" xfId="0" applyNumberFormat="1" applyFont="1" applyBorder="1" applyAlignment="1">
      <alignment horizontal="center" vertical="top" wrapText="1"/>
    </xf>
    <xf numFmtId="164" fontId="8" fillId="0" borderId="1" xfId="1" applyNumberFormat="1" applyFont="1" applyFill="1" applyBorder="1" applyAlignment="1">
      <alignment horizontal="center" vertical="top" wrapText="1"/>
    </xf>
    <xf numFmtId="49" fontId="8" fillId="0" borderId="1" xfId="0" applyNumberFormat="1" applyFont="1" applyBorder="1" applyAlignment="1">
      <alignment horizontal="left" vertical="top" wrapText="1"/>
    </xf>
    <xf numFmtId="4" fontId="1" fillId="0" borderId="1" xfId="0" applyNumberFormat="1" applyFont="1" applyBorder="1" applyAlignment="1">
      <alignment horizontal="left" vertical="top"/>
    </xf>
    <xf numFmtId="9" fontId="1" fillId="0" borderId="2" xfId="1" applyFont="1" applyFill="1" applyBorder="1" applyAlignment="1">
      <alignment horizontal="left" vertical="top"/>
    </xf>
    <xf numFmtId="9" fontId="1" fillId="0" borderId="1" xfId="1" applyFont="1" applyFill="1" applyBorder="1" applyAlignment="1">
      <alignment horizontal="left" vertical="top"/>
    </xf>
    <xf numFmtId="4" fontId="1" fillId="0" borderId="1" xfId="1" applyNumberFormat="1" applyFont="1" applyFill="1" applyBorder="1" applyAlignment="1">
      <alignment horizontal="left" vertical="top"/>
    </xf>
    <xf numFmtId="165" fontId="0" fillId="0" borderId="0" xfId="1" applyNumberFormat="1" applyFont="1" applyFill="1" applyAlignment="1">
      <alignment vertical="top"/>
    </xf>
    <xf numFmtId="4" fontId="1" fillId="0" borderId="0" xfId="0" applyNumberFormat="1" applyFont="1" applyAlignment="1">
      <alignment horizontal="left" vertical="top"/>
    </xf>
    <xf numFmtId="2" fontId="9" fillId="0" borderId="1" xfId="2" applyNumberFormat="1" applyFont="1" applyBorder="1" applyAlignment="1">
      <alignment horizontal="center" vertical="top" wrapText="1"/>
    </xf>
    <xf numFmtId="164" fontId="9" fillId="0" borderId="1" xfId="1" applyNumberFormat="1" applyFont="1" applyFill="1" applyBorder="1" applyAlignment="1">
      <alignment horizontal="center" vertical="top" wrapText="1"/>
    </xf>
    <xf numFmtId="0" fontId="10" fillId="0" borderId="0" xfId="0" applyFont="1" applyAlignment="1">
      <alignment vertical="center"/>
    </xf>
    <xf numFmtId="2" fontId="12" fillId="2" borderId="1" xfId="0" applyNumberFormat="1" applyFont="1" applyFill="1" applyBorder="1" applyAlignment="1">
      <alignment horizontal="left" vertical="top"/>
    </xf>
    <xf numFmtId="164" fontId="12" fillId="2" borderId="1" xfId="1" applyNumberFormat="1" applyFont="1" applyFill="1" applyBorder="1" applyAlignment="1">
      <alignment horizontal="left" vertical="top"/>
    </xf>
    <xf numFmtId="0" fontId="12" fillId="2" borderId="1" xfId="0" applyFont="1" applyFill="1" applyBorder="1" applyAlignment="1">
      <alignment horizontal="left" vertical="top"/>
    </xf>
    <xf numFmtId="10" fontId="12" fillId="2" borderId="1" xfId="1" applyNumberFormat="1" applyFont="1" applyFill="1" applyBorder="1" applyAlignment="1">
      <alignment horizontal="left" vertical="top"/>
    </xf>
    <xf numFmtId="10" fontId="12" fillId="2" borderId="2" xfId="1" applyNumberFormat="1" applyFont="1" applyFill="1" applyBorder="1" applyAlignment="1">
      <alignment horizontal="left" vertical="top"/>
    </xf>
    <xf numFmtId="0" fontId="12" fillId="0" borderId="0" xfId="0" applyFont="1" applyAlignment="1">
      <alignment horizontal="left" vertical="top"/>
    </xf>
    <xf numFmtId="2" fontId="12" fillId="0" borderId="0" xfId="0" applyNumberFormat="1" applyFont="1" applyAlignment="1">
      <alignment horizontal="left" vertical="top"/>
    </xf>
    <xf numFmtId="4" fontId="12" fillId="0" borderId="0" xfId="0" applyNumberFormat="1" applyFont="1" applyAlignment="1">
      <alignment horizontal="left" vertical="top"/>
    </xf>
    <xf numFmtId="4" fontId="12" fillId="0" borderId="1" xfId="0" applyNumberFormat="1" applyFont="1" applyBorder="1" applyAlignment="1">
      <alignment horizontal="left" vertical="top" wrapText="1"/>
    </xf>
    <xf numFmtId="2" fontId="1" fillId="0" borderId="0" xfId="0" applyNumberFormat="1" applyFont="1" applyAlignment="1">
      <alignment horizontal="left" vertical="top" wrapText="1"/>
    </xf>
    <xf numFmtId="2" fontId="1" fillId="0" borderId="2" xfId="0" applyNumberFormat="1" applyFont="1" applyBorder="1" applyAlignment="1">
      <alignment horizontal="left" vertical="top" wrapText="1"/>
    </xf>
    <xf numFmtId="2" fontId="1" fillId="0" borderId="1" xfId="0" applyNumberFormat="1" applyFont="1" applyBorder="1" applyAlignment="1">
      <alignment horizontal="left" vertical="top" wrapText="1"/>
    </xf>
    <xf numFmtId="2" fontId="1" fillId="0" borderId="3" xfId="0" applyNumberFormat="1" applyFont="1" applyBorder="1" applyAlignment="1">
      <alignment horizontal="left" vertical="top" wrapText="1"/>
    </xf>
    <xf numFmtId="4" fontId="1" fillId="0" borderId="1" xfId="0" applyNumberFormat="1" applyFont="1" applyBorder="1" applyAlignment="1">
      <alignment horizontal="left" vertical="top" wrapText="1"/>
    </xf>
    <xf numFmtId="2" fontId="1" fillId="2" borderId="1" xfId="0" applyNumberFormat="1" applyFont="1" applyFill="1" applyBorder="1" applyAlignment="1">
      <alignment horizontal="left" vertical="top" wrapText="1"/>
    </xf>
    <xf numFmtId="2" fontId="12" fillId="2" borderId="1" xfId="0" applyNumberFormat="1" applyFont="1" applyFill="1" applyBorder="1" applyAlignment="1">
      <alignment horizontal="left" vertical="top" wrapText="1"/>
    </xf>
    <xf numFmtId="4" fontId="12" fillId="0" borderId="0" xfId="0" applyNumberFormat="1" applyFont="1" applyAlignment="1">
      <alignment horizontal="left" vertical="top" wrapText="1"/>
    </xf>
    <xf numFmtId="2" fontId="0" fillId="0" borderId="0" xfId="0" applyNumberFormat="1" applyAlignment="1">
      <alignment vertical="top" wrapText="1"/>
    </xf>
    <xf numFmtId="2" fontId="6" fillId="2" borderId="1" xfId="0" applyNumberFormat="1" applyFont="1" applyFill="1" applyBorder="1" applyAlignment="1">
      <alignment horizontal="left" vertical="top"/>
    </xf>
    <xf numFmtId="2" fontId="6" fillId="2" borderId="1" xfId="0" applyNumberFormat="1" applyFont="1" applyFill="1" applyBorder="1" applyAlignment="1">
      <alignment horizontal="left" vertical="top" wrapText="1"/>
    </xf>
    <xf numFmtId="164" fontId="6" fillId="2" borderId="2" xfId="1" applyNumberFormat="1" applyFont="1" applyFill="1" applyBorder="1" applyAlignment="1">
      <alignment horizontal="left" vertical="top"/>
    </xf>
    <xf numFmtId="164" fontId="6" fillId="2" borderId="1" xfId="1" applyNumberFormat="1" applyFont="1" applyFill="1" applyBorder="1" applyAlignment="1">
      <alignment horizontal="left" vertical="top"/>
    </xf>
    <xf numFmtId="2" fontId="7" fillId="0" borderId="1" xfId="0" applyNumberFormat="1" applyFont="1" applyBorder="1" applyAlignment="1">
      <alignment horizontal="left" vertical="top"/>
    </xf>
    <xf numFmtId="0" fontId="11" fillId="0" borderId="0" xfId="0" applyFont="1" applyAlignment="1">
      <alignment horizontal="left" vertical="center"/>
    </xf>
  </cellXfs>
  <cellStyles count="3">
    <cellStyle name="Normaallaad" xfId="0" builtinId="0"/>
    <cellStyle name="Normaallaad 2" xfId="2" xr:uid="{4A47CB5D-874E-4CA8-8489-4D5762295D9B}"/>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6"/>
  <sheetViews>
    <sheetView tabSelected="1" zoomScale="85" zoomScaleNormal="85" workbookViewId="0">
      <pane ySplit="5" topLeftCell="A22" activePane="bottomLeft" state="frozen"/>
      <selection activeCell="G1" sqref="G1"/>
      <selection pane="bottomLeft" activeCell="L23" sqref="L23"/>
    </sheetView>
  </sheetViews>
  <sheetFormatPr defaultColWidth="9.26953125" defaultRowHeight="12.5" x14ac:dyDescent="0.25"/>
  <cols>
    <col min="1" max="1" width="20.453125" style="19" customWidth="1"/>
    <col min="2" max="2" width="24.26953125" style="18" customWidth="1"/>
    <col min="3" max="3" width="16.453125" style="18" customWidth="1"/>
    <col min="4" max="4" width="13.453125" style="19" customWidth="1"/>
    <col min="5" max="5" width="12.81640625" style="19" customWidth="1"/>
    <col min="6" max="6" width="13.453125" style="19" customWidth="1"/>
    <col min="7" max="7" width="26.26953125" style="18" customWidth="1"/>
    <col min="8" max="8" width="26.26953125" style="19" customWidth="1"/>
    <col min="9" max="9" width="16.7265625" style="20" customWidth="1"/>
    <col min="10" max="10" width="14" style="57" customWidth="1"/>
    <col min="11" max="11" width="15.453125" style="21" customWidth="1"/>
    <col min="12" max="12" width="16.453125" style="57" customWidth="1"/>
    <col min="13" max="13" width="16.453125" style="21" customWidth="1"/>
    <col min="14" max="14" width="16" style="20" customWidth="1"/>
    <col min="15" max="15" width="16.54296875" style="21" customWidth="1"/>
    <col min="16" max="16" width="30.54296875" style="18" customWidth="1"/>
    <col min="17" max="17" width="19.26953125" style="19" bestFit="1" customWidth="1"/>
    <col min="18" max="18" width="13.81640625" style="19" customWidth="1"/>
    <col min="19" max="19" width="9.26953125" style="25"/>
    <col min="20" max="20" width="9.26953125" style="19"/>
    <col min="21" max="21" width="17.1796875" style="19" customWidth="1"/>
    <col min="22" max="22" width="11.453125" style="19" bestFit="1" customWidth="1"/>
    <col min="23" max="16384" width="9.26953125" style="19"/>
  </cols>
  <sheetData>
    <row r="1" spans="1:21" s="2" customFormat="1" ht="11.5" x14ac:dyDescent="0.25">
      <c r="B1" s="1"/>
      <c r="C1" s="1"/>
      <c r="G1" s="1"/>
      <c r="I1" s="3"/>
      <c r="J1" s="49"/>
      <c r="K1" s="4"/>
      <c r="L1" s="49"/>
      <c r="M1" s="4"/>
      <c r="N1" s="3"/>
      <c r="O1" s="4"/>
      <c r="P1" s="1"/>
    </row>
    <row r="2" spans="1:21" s="2" customFormat="1" ht="16" x14ac:dyDescent="0.25">
      <c r="A2" s="39" t="s">
        <v>166</v>
      </c>
      <c r="B2" s="1"/>
      <c r="C2" s="1"/>
      <c r="G2" s="1"/>
      <c r="I2" s="3"/>
      <c r="J2" s="49"/>
      <c r="K2" s="4"/>
      <c r="L2" s="49"/>
      <c r="M2" s="4"/>
      <c r="N2" s="3"/>
      <c r="O2" s="4"/>
      <c r="P2" s="1"/>
    </row>
    <row r="3" spans="1:21" s="2" customFormat="1" ht="16" x14ac:dyDescent="0.25">
      <c r="A3" s="63" t="s">
        <v>167</v>
      </c>
      <c r="B3" s="63"/>
      <c r="C3" s="1"/>
      <c r="G3" s="1"/>
      <c r="I3" s="3"/>
      <c r="J3" s="49"/>
      <c r="K3" s="4"/>
      <c r="L3" s="49"/>
      <c r="M3" s="4"/>
      <c r="N3" s="3"/>
      <c r="O3" s="4"/>
      <c r="P3" s="1"/>
    </row>
    <row r="4" spans="1:21" s="2" customFormat="1" ht="25" x14ac:dyDescent="0.25">
      <c r="A4" s="26"/>
      <c r="B4" s="27"/>
      <c r="C4" s="27"/>
      <c r="D4" s="26"/>
      <c r="E4" s="26"/>
      <c r="F4" s="26"/>
      <c r="G4" s="27"/>
      <c r="H4" s="26"/>
      <c r="I4" s="62" t="s">
        <v>159</v>
      </c>
      <c r="J4" s="62"/>
      <c r="K4" s="62"/>
      <c r="L4" s="62"/>
      <c r="M4" s="62"/>
      <c r="N4" s="62"/>
      <c r="O4" s="62"/>
      <c r="P4" s="27"/>
      <c r="Q4" s="26"/>
      <c r="R4" s="26"/>
      <c r="S4" s="26"/>
    </row>
    <row r="5" spans="1:21" s="2" customFormat="1" ht="34.5" x14ac:dyDescent="0.25">
      <c r="A5" s="28" t="s">
        <v>0</v>
      </c>
      <c r="B5" s="28" t="s">
        <v>1</v>
      </c>
      <c r="C5" s="28" t="s">
        <v>157</v>
      </c>
      <c r="D5" s="28" t="s">
        <v>2</v>
      </c>
      <c r="E5" s="28" t="s">
        <v>153</v>
      </c>
      <c r="F5" s="28" t="s">
        <v>154</v>
      </c>
      <c r="G5" s="28" t="s">
        <v>4</v>
      </c>
      <c r="H5" s="28" t="s">
        <v>3</v>
      </c>
      <c r="I5" s="37" t="s">
        <v>158</v>
      </c>
      <c r="J5" s="37" t="s">
        <v>161</v>
      </c>
      <c r="K5" s="38" t="s">
        <v>160</v>
      </c>
      <c r="L5" s="28" t="s">
        <v>162</v>
      </c>
      <c r="M5" s="29" t="s">
        <v>164</v>
      </c>
      <c r="N5" s="28" t="s">
        <v>141</v>
      </c>
      <c r="O5" s="29" t="s">
        <v>163</v>
      </c>
      <c r="P5" s="28" t="s">
        <v>152</v>
      </c>
      <c r="Q5" s="28" t="s">
        <v>151</v>
      </c>
      <c r="R5" s="28" t="s">
        <v>150</v>
      </c>
      <c r="S5" s="30" t="s">
        <v>149</v>
      </c>
    </row>
    <row r="6" spans="1:21" s="2" customFormat="1" ht="57.5" x14ac:dyDescent="0.25">
      <c r="A6" s="6" t="s">
        <v>137</v>
      </c>
      <c r="B6" s="7" t="s">
        <v>138</v>
      </c>
      <c r="C6" s="7" t="s">
        <v>5</v>
      </c>
      <c r="D6" s="8" t="s">
        <v>8</v>
      </c>
      <c r="E6" s="8" t="s">
        <v>155</v>
      </c>
      <c r="F6" s="8" t="s">
        <v>156</v>
      </c>
      <c r="G6" s="7" t="s">
        <v>140</v>
      </c>
      <c r="H6" s="9" t="s">
        <v>139</v>
      </c>
      <c r="I6" s="10">
        <v>7016000</v>
      </c>
      <c r="J6" s="50">
        <v>6139000</v>
      </c>
      <c r="K6" s="11">
        <f>J6/I6</f>
        <v>0.875</v>
      </c>
      <c r="L6" s="51">
        <v>877000</v>
      </c>
      <c r="M6" s="12">
        <f t="shared" ref="M6:M32" si="0">L6/I6</f>
        <v>0.125</v>
      </c>
      <c r="N6" s="10">
        <v>0</v>
      </c>
      <c r="O6" s="12">
        <f>N6/I6</f>
        <v>0</v>
      </c>
      <c r="P6" s="5" t="s">
        <v>146</v>
      </c>
      <c r="Q6" s="9" t="s">
        <v>145</v>
      </c>
      <c r="R6" s="9" t="s">
        <v>142</v>
      </c>
      <c r="S6" s="9">
        <v>700</v>
      </c>
      <c r="U6" s="3"/>
    </row>
    <row r="7" spans="1:21" s="2" customFormat="1" ht="34.5" x14ac:dyDescent="0.25">
      <c r="A7" s="6"/>
      <c r="B7" s="7"/>
      <c r="C7" s="7"/>
      <c r="D7" s="8"/>
      <c r="E7" s="8"/>
      <c r="F7" s="8"/>
      <c r="G7" s="7"/>
      <c r="H7" s="9"/>
      <c r="I7" s="10"/>
      <c r="J7" s="51"/>
      <c r="K7" s="11"/>
      <c r="L7" s="51"/>
      <c r="M7" s="12"/>
      <c r="N7" s="10"/>
      <c r="O7" s="12"/>
      <c r="P7" s="5" t="s">
        <v>165</v>
      </c>
      <c r="Q7" s="9" t="s">
        <v>145</v>
      </c>
      <c r="R7" s="9" t="s">
        <v>142</v>
      </c>
      <c r="S7" s="9">
        <v>700</v>
      </c>
      <c r="U7" s="3"/>
    </row>
    <row r="8" spans="1:21" s="2" customFormat="1" ht="34.5" x14ac:dyDescent="0.25">
      <c r="A8" s="6" t="s">
        <v>121</v>
      </c>
      <c r="B8" s="7" t="s">
        <v>122</v>
      </c>
      <c r="C8" s="7" t="s">
        <v>5</v>
      </c>
      <c r="D8" s="8" t="s">
        <v>8</v>
      </c>
      <c r="E8" s="8" t="s">
        <v>155</v>
      </c>
      <c r="F8" s="8" t="s">
        <v>156</v>
      </c>
      <c r="G8" s="7" t="s">
        <v>124</v>
      </c>
      <c r="H8" s="9" t="s">
        <v>123</v>
      </c>
      <c r="I8" s="10">
        <v>7047698</v>
      </c>
      <c r="J8" s="52">
        <v>6122335.25</v>
      </c>
      <c r="K8" s="11">
        <f t="shared" ref="K8:K32" si="1">J8/I8</f>
        <v>0.86869999963108524</v>
      </c>
      <c r="L8" s="51">
        <v>925362.75</v>
      </c>
      <c r="M8" s="12">
        <f t="shared" si="0"/>
        <v>0.13130000036891479</v>
      </c>
      <c r="N8" s="10">
        <v>0</v>
      </c>
      <c r="O8" s="12">
        <f t="shared" ref="O8:O32" si="2">N8/I8</f>
        <v>0</v>
      </c>
      <c r="P8" s="5" t="s">
        <v>146</v>
      </c>
      <c r="Q8" s="9" t="s">
        <v>145</v>
      </c>
      <c r="R8" s="9" t="s">
        <v>142</v>
      </c>
      <c r="S8" s="9">
        <v>1250</v>
      </c>
      <c r="U8" s="3"/>
    </row>
    <row r="9" spans="1:21" s="2" customFormat="1" ht="34.5" x14ac:dyDescent="0.25">
      <c r="A9" s="6"/>
      <c r="B9" s="7"/>
      <c r="C9" s="7"/>
      <c r="D9" s="8"/>
      <c r="E9" s="8"/>
      <c r="F9" s="8"/>
      <c r="G9" s="7"/>
      <c r="H9" s="9"/>
      <c r="I9" s="10"/>
      <c r="J9" s="51"/>
      <c r="K9" s="11"/>
      <c r="L9" s="51"/>
      <c r="M9" s="12"/>
      <c r="N9" s="10"/>
      <c r="O9" s="12"/>
      <c r="P9" s="5" t="s">
        <v>165</v>
      </c>
      <c r="Q9" s="9" t="s">
        <v>145</v>
      </c>
      <c r="R9" s="9" t="s">
        <v>142</v>
      </c>
      <c r="S9" s="9">
        <v>1250</v>
      </c>
      <c r="U9" s="36"/>
    </row>
    <row r="10" spans="1:21" s="2" customFormat="1" ht="23" x14ac:dyDescent="0.25">
      <c r="A10" s="6"/>
      <c r="B10" s="7"/>
      <c r="C10" s="7"/>
      <c r="D10" s="8"/>
      <c r="E10" s="8"/>
      <c r="F10" s="8"/>
      <c r="G10" s="7"/>
      <c r="H10" s="9"/>
      <c r="I10" s="10"/>
      <c r="J10" s="51"/>
      <c r="K10" s="11"/>
      <c r="L10" s="51"/>
      <c r="M10" s="12"/>
      <c r="N10" s="10"/>
      <c r="O10" s="12"/>
      <c r="P10" s="5" t="s">
        <v>144</v>
      </c>
      <c r="Q10" s="9" t="s">
        <v>143</v>
      </c>
      <c r="R10" s="9" t="s">
        <v>142</v>
      </c>
      <c r="S10" s="9">
        <v>750</v>
      </c>
      <c r="U10" s="3"/>
    </row>
    <row r="11" spans="1:21" s="2" customFormat="1" ht="57.75" customHeight="1" x14ac:dyDescent="0.25">
      <c r="A11" s="8" t="s">
        <v>125</v>
      </c>
      <c r="B11" s="7" t="s">
        <v>126</v>
      </c>
      <c r="C11" s="7" t="s">
        <v>5</v>
      </c>
      <c r="D11" s="8" t="s">
        <v>8</v>
      </c>
      <c r="E11" s="8" t="s">
        <v>155</v>
      </c>
      <c r="F11" s="8" t="s">
        <v>156</v>
      </c>
      <c r="G11" s="7" t="s">
        <v>128</v>
      </c>
      <c r="H11" s="9" t="s">
        <v>127</v>
      </c>
      <c r="I11" s="31">
        <v>44298281.950000003</v>
      </c>
      <c r="J11" s="53">
        <f>38765690.58-2000000</f>
        <v>36765690.579999998</v>
      </c>
      <c r="K11" s="32">
        <f t="shared" si="1"/>
        <v>0.82995748280933035</v>
      </c>
      <c r="L11" s="53">
        <v>5858824.4199999999</v>
      </c>
      <c r="M11" s="33">
        <f t="shared" si="0"/>
        <v>0.13225850218328838</v>
      </c>
      <c r="N11" s="31">
        <f>3673766.95-2000000</f>
        <v>1673766.9500000002</v>
      </c>
      <c r="O11" s="33">
        <f t="shared" si="2"/>
        <v>3.7784015007381121E-2</v>
      </c>
      <c r="P11" s="5" t="s">
        <v>146</v>
      </c>
      <c r="Q11" s="9" t="s">
        <v>145</v>
      </c>
      <c r="R11" s="9" t="s">
        <v>142</v>
      </c>
      <c r="S11" s="9">
        <v>1500</v>
      </c>
      <c r="U11" s="36"/>
    </row>
    <row r="12" spans="1:21" s="2" customFormat="1" ht="34.5" x14ac:dyDescent="0.25">
      <c r="A12" s="6"/>
      <c r="B12" s="7"/>
      <c r="C12" s="7"/>
      <c r="D12" s="8"/>
      <c r="E12" s="8"/>
      <c r="F12" s="8"/>
      <c r="G12" s="7"/>
      <c r="H12" s="9"/>
      <c r="I12" s="48"/>
      <c r="J12" s="48"/>
      <c r="K12" s="32"/>
      <c r="L12" s="48"/>
      <c r="M12" s="33"/>
      <c r="N12" s="31"/>
      <c r="O12" s="33"/>
      <c r="P12" s="5" t="s">
        <v>165</v>
      </c>
      <c r="Q12" s="9" t="s">
        <v>145</v>
      </c>
      <c r="R12" s="9" t="s">
        <v>142</v>
      </c>
      <c r="S12" s="9">
        <v>1500</v>
      </c>
      <c r="U12" s="36"/>
    </row>
    <row r="13" spans="1:21" s="2" customFormat="1" ht="23" x14ac:dyDescent="0.25">
      <c r="A13" s="6"/>
      <c r="B13" s="7"/>
      <c r="C13" s="7"/>
      <c r="D13" s="8"/>
      <c r="E13" s="8"/>
      <c r="F13" s="8"/>
      <c r="G13" s="7"/>
      <c r="H13" s="9"/>
      <c r="I13" s="10"/>
      <c r="J13" s="51"/>
      <c r="K13" s="11"/>
      <c r="L13" s="51"/>
      <c r="M13" s="12"/>
      <c r="N13" s="10"/>
      <c r="O13" s="12"/>
      <c r="P13" s="5" t="s">
        <v>144</v>
      </c>
      <c r="Q13" s="9" t="s">
        <v>143</v>
      </c>
      <c r="R13" s="9" t="s">
        <v>142</v>
      </c>
      <c r="S13" s="9">
        <v>900</v>
      </c>
      <c r="U13" s="3"/>
    </row>
    <row r="14" spans="1:21" s="2" customFormat="1" ht="46" x14ac:dyDescent="0.25">
      <c r="A14" s="6" t="s">
        <v>129</v>
      </c>
      <c r="B14" s="7" t="s">
        <v>130</v>
      </c>
      <c r="C14" s="7" t="s">
        <v>5</v>
      </c>
      <c r="D14" s="8" t="s">
        <v>8</v>
      </c>
      <c r="E14" s="8" t="s">
        <v>155</v>
      </c>
      <c r="F14" s="8" t="s">
        <v>156</v>
      </c>
      <c r="G14" s="7" t="s">
        <v>131</v>
      </c>
      <c r="H14" s="9" t="s">
        <v>123</v>
      </c>
      <c r="I14" s="10">
        <v>7415231</v>
      </c>
      <c r="J14" s="51">
        <v>6441611.1699999999</v>
      </c>
      <c r="K14" s="11">
        <f t="shared" si="1"/>
        <v>0.86870000004045722</v>
      </c>
      <c r="L14" s="51">
        <v>973619.83</v>
      </c>
      <c r="M14" s="12">
        <f t="shared" si="0"/>
        <v>0.13129999995954272</v>
      </c>
      <c r="N14" s="10">
        <v>0</v>
      </c>
      <c r="O14" s="12">
        <f t="shared" si="2"/>
        <v>0</v>
      </c>
      <c r="P14" s="5" t="s">
        <v>146</v>
      </c>
      <c r="Q14" s="9" t="s">
        <v>145</v>
      </c>
      <c r="R14" s="9" t="s">
        <v>142</v>
      </c>
      <c r="S14" s="9">
        <v>750</v>
      </c>
      <c r="U14" s="36"/>
    </row>
    <row r="15" spans="1:21" s="2" customFormat="1" ht="34.5" x14ac:dyDescent="0.25">
      <c r="A15" s="6"/>
      <c r="B15" s="7"/>
      <c r="C15" s="7"/>
      <c r="D15" s="8"/>
      <c r="E15" s="8"/>
      <c r="F15" s="8"/>
      <c r="G15" s="7"/>
      <c r="H15" s="9"/>
      <c r="I15" s="10"/>
      <c r="J15" s="51"/>
      <c r="K15" s="11"/>
      <c r="L15" s="51"/>
      <c r="M15" s="12"/>
      <c r="N15" s="10"/>
      <c r="O15" s="12"/>
      <c r="P15" s="5" t="s">
        <v>165</v>
      </c>
      <c r="Q15" s="9" t="s">
        <v>145</v>
      </c>
      <c r="R15" s="9" t="s">
        <v>142</v>
      </c>
      <c r="S15" s="9">
        <v>750</v>
      </c>
    </row>
    <row r="16" spans="1:21" s="2" customFormat="1" ht="23" x14ac:dyDescent="0.25">
      <c r="A16" s="6"/>
      <c r="B16" s="7"/>
      <c r="C16" s="7"/>
      <c r="D16" s="8"/>
      <c r="E16" s="8"/>
      <c r="F16" s="8"/>
      <c r="G16" s="7"/>
      <c r="H16" s="9"/>
      <c r="I16" s="10"/>
      <c r="J16" s="51"/>
      <c r="K16" s="11"/>
      <c r="L16" s="51"/>
      <c r="M16" s="12"/>
      <c r="N16" s="10"/>
      <c r="O16" s="12"/>
      <c r="P16" s="5" t="s">
        <v>144</v>
      </c>
      <c r="Q16" s="9" t="s">
        <v>143</v>
      </c>
      <c r="R16" s="9" t="s">
        <v>142</v>
      </c>
      <c r="S16" s="9">
        <v>450</v>
      </c>
    </row>
    <row r="17" spans="1:22" s="2" customFormat="1" ht="46" x14ac:dyDescent="0.25">
      <c r="A17" s="6" t="s">
        <v>132</v>
      </c>
      <c r="B17" s="7" t="s">
        <v>133</v>
      </c>
      <c r="C17" s="7" t="s">
        <v>5</v>
      </c>
      <c r="D17" s="8" t="s">
        <v>8</v>
      </c>
      <c r="E17" s="8" t="s">
        <v>155</v>
      </c>
      <c r="F17" s="8" t="s">
        <v>156</v>
      </c>
      <c r="G17" s="7" t="s">
        <v>131</v>
      </c>
      <c r="H17" s="9" t="s">
        <v>123</v>
      </c>
      <c r="I17" s="10">
        <v>7132400</v>
      </c>
      <c r="J17" s="51">
        <v>6195915.8799999999</v>
      </c>
      <c r="K17" s="11">
        <f t="shared" si="1"/>
        <v>0.86870000000000003</v>
      </c>
      <c r="L17" s="51">
        <v>936484.12</v>
      </c>
      <c r="M17" s="12">
        <f t="shared" si="0"/>
        <v>0.1313</v>
      </c>
      <c r="N17" s="10">
        <v>0</v>
      </c>
      <c r="O17" s="12">
        <f t="shared" si="2"/>
        <v>0</v>
      </c>
      <c r="P17" s="5" t="s">
        <v>146</v>
      </c>
      <c r="Q17" s="9" t="s">
        <v>145</v>
      </c>
      <c r="R17" s="9" t="s">
        <v>142</v>
      </c>
      <c r="S17" s="9">
        <v>1500</v>
      </c>
      <c r="U17" s="3"/>
    </row>
    <row r="18" spans="1:22" s="2" customFormat="1" ht="34.5" x14ac:dyDescent="0.25">
      <c r="A18" s="6"/>
      <c r="B18" s="7"/>
      <c r="C18" s="7"/>
      <c r="D18" s="8"/>
      <c r="E18" s="8"/>
      <c r="F18" s="8"/>
      <c r="G18" s="7"/>
      <c r="H18" s="9"/>
      <c r="I18" s="10"/>
      <c r="J18" s="51"/>
      <c r="K18" s="11"/>
      <c r="L18" s="51"/>
      <c r="M18" s="12"/>
      <c r="N18" s="10"/>
      <c r="O18" s="12"/>
      <c r="P18" s="5" t="s">
        <v>165</v>
      </c>
      <c r="Q18" s="9" t="s">
        <v>145</v>
      </c>
      <c r="R18" s="9" t="s">
        <v>142</v>
      </c>
      <c r="S18" s="9">
        <v>1500</v>
      </c>
    </row>
    <row r="19" spans="1:22" s="2" customFormat="1" ht="23" x14ac:dyDescent="0.25">
      <c r="A19" s="6"/>
      <c r="B19" s="7"/>
      <c r="C19" s="7"/>
      <c r="D19" s="8"/>
      <c r="E19" s="8"/>
      <c r="F19" s="8"/>
      <c r="G19" s="7"/>
      <c r="H19" s="9"/>
      <c r="I19" s="10"/>
      <c r="J19" s="51"/>
      <c r="K19" s="11"/>
      <c r="L19" s="51"/>
      <c r="M19" s="12"/>
      <c r="N19" s="10"/>
      <c r="O19" s="12"/>
      <c r="P19" s="5" t="s">
        <v>144</v>
      </c>
      <c r="Q19" s="9" t="s">
        <v>143</v>
      </c>
      <c r="R19" s="9" t="s">
        <v>142</v>
      </c>
      <c r="S19" s="9">
        <v>900</v>
      </c>
    </row>
    <row r="20" spans="1:22" s="2" customFormat="1" ht="46" x14ac:dyDescent="0.25">
      <c r="A20" s="6" t="s">
        <v>134</v>
      </c>
      <c r="B20" s="7" t="s">
        <v>135</v>
      </c>
      <c r="C20" s="7" t="s">
        <v>5</v>
      </c>
      <c r="D20" s="8" t="s">
        <v>8</v>
      </c>
      <c r="E20" s="8" t="s">
        <v>155</v>
      </c>
      <c r="F20" s="8" t="s">
        <v>156</v>
      </c>
      <c r="G20" s="7" t="s">
        <v>136</v>
      </c>
      <c r="H20" s="9" t="s">
        <v>123</v>
      </c>
      <c r="I20" s="10">
        <v>3581728</v>
      </c>
      <c r="J20" s="51">
        <v>3111447.11</v>
      </c>
      <c r="K20" s="11">
        <f t="shared" si="1"/>
        <v>0.86869999899489847</v>
      </c>
      <c r="L20" s="51">
        <v>470280.89</v>
      </c>
      <c r="M20" s="12">
        <f t="shared" si="0"/>
        <v>0.13130000100510145</v>
      </c>
      <c r="N20" s="10">
        <v>0</v>
      </c>
      <c r="O20" s="12">
        <f t="shared" si="2"/>
        <v>0</v>
      </c>
      <c r="P20" s="5" t="s">
        <v>146</v>
      </c>
      <c r="Q20" s="9" t="s">
        <v>145</v>
      </c>
      <c r="R20" s="9" t="s">
        <v>142</v>
      </c>
      <c r="S20" s="9">
        <v>0</v>
      </c>
    </row>
    <row r="21" spans="1:22" s="2" customFormat="1" ht="34.5" x14ac:dyDescent="0.25">
      <c r="A21" s="6"/>
      <c r="B21" s="7"/>
      <c r="C21" s="7"/>
      <c r="D21" s="8"/>
      <c r="E21" s="8"/>
      <c r="F21" s="8"/>
      <c r="G21" s="7"/>
      <c r="H21" s="9"/>
      <c r="I21" s="10"/>
      <c r="J21" s="51"/>
      <c r="K21" s="11"/>
      <c r="L21" s="51"/>
      <c r="M21" s="12"/>
      <c r="N21" s="10"/>
      <c r="O21" s="12"/>
      <c r="P21" s="5" t="s">
        <v>165</v>
      </c>
      <c r="Q21" s="9" t="s">
        <v>145</v>
      </c>
      <c r="R21" s="9" t="s">
        <v>142</v>
      </c>
      <c r="S21" s="9">
        <v>0</v>
      </c>
      <c r="U21" s="3"/>
    </row>
    <row r="22" spans="1:22" s="2" customFormat="1" ht="23" x14ac:dyDescent="0.25">
      <c r="A22" s="6"/>
      <c r="B22" s="7"/>
      <c r="C22" s="7"/>
      <c r="D22" s="8"/>
      <c r="E22" s="8"/>
      <c r="F22" s="8"/>
      <c r="G22" s="7"/>
      <c r="H22" s="9"/>
      <c r="I22" s="10"/>
      <c r="J22" s="51"/>
      <c r="K22" s="11"/>
      <c r="L22" s="51"/>
      <c r="M22" s="12"/>
      <c r="N22" s="10"/>
      <c r="O22" s="12"/>
      <c r="P22" s="5" t="s">
        <v>144</v>
      </c>
      <c r="Q22" s="9" t="s">
        <v>143</v>
      </c>
      <c r="R22" s="9" t="s">
        <v>142</v>
      </c>
      <c r="S22" s="9">
        <v>0</v>
      </c>
      <c r="U22" s="3"/>
    </row>
    <row r="23" spans="1:22" s="2" customFormat="1" ht="92" x14ac:dyDescent="0.25">
      <c r="A23" s="8" t="s">
        <v>6</v>
      </c>
      <c r="B23" s="7" t="s">
        <v>7</v>
      </c>
      <c r="C23" s="7" t="s">
        <v>5</v>
      </c>
      <c r="D23" s="8" t="s">
        <v>8</v>
      </c>
      <c r="E23" s="8" t="s">
        <v>155</v>
      </c>
      <c r="F23" s="8" t="s">
        <v>156</v>
      </c>
      <c r="G23" s="7" t="s">
        <v>10</v>
      </c>
      <c r="H23" s="13" t="s">
        <v>9</v>
      </c>
      <c r="I23" s="58">
        <v>19015025.73</v>
      </c>
      <c r="J23" s="59">
        <v>10106824.898336601</v>
      </c>
      <c r="K23" s="60">
        <f t="shared" si="1"/>
        <v>0.5315178134306211</v>
      </c>
      <c r="L23" s="59">
        <v>8908200.8316633999</v>
      </c>
      <c r="M23" s="61">
        <f t="shared" si="0"/>
        <v>0.4684821865693789</v>
      </c>
      <c r="N23" s="14">
        <v>0</v>
      </c>
      <c r="O23" s="16">
        <f t="shared" si="2"/>
        <v>0</v>
      </c>
      <c r="P23" s="23" t="s">
        <v>146</v>
      </c>
      <c r="Q23" s="17" t="s">
        <v>145</v>
      </c>
      <c r="R23" s="17" t="s">
        <v>142</v>
      </c>
      <c r="S23" s="24">
        <v>1580</v>
      </c>
      <c r="U23" s="3"/>
      <c r="V23" s="3"/>
    </row>
    <row r="24" spans="1:22" s="2" customFormat="1" ht="34.5" x14ac:dyDescent="0.25">
      <c r="A24" s="6"/>
      <c r="B24" s="7"/>
      <c r="C24" s="7"/>
      <c r="D24" s="8"/>
      <c r="E24" s="8"/>
      <c r="F24" s="8"/>
      <c r="G24" s="7"/>
      <c r="H24" s="42"/>
      <c r="I24" s="40"/>
      <c r="J24" s="55"/>
      <c r="K24" s="44"/>
      <c r="L24" s="55"/>
      <c r="M24" s="43"/>
      <c r="N24" s="40"/>
      <c r="O24" s="41"/>
      <c r="P24" s="5" t="s">
        <v>165</v>
      </c>
      <c r="Q24" s="17" t="s">
        <v>145</v>
      </c>
      <c r="R24" s="17" t="s">
        <v>142</v>
      </c>
      <c r="S24" s="24">
        <v>1580</v>
      </c>
      <c r="U24" s="3"/>
    </row>
    <row r="25" spans="1:22" s="2" customFormat="1" ht="42" customHeight="1" x14ac:dyDescent="0.25">
      <c r="A25" s="6"/>
      <c r="B25" s="7"/>
      <c r="C25" s="7"/>
      <c r="D25" s="8"/>
      <c r="E25" s="8"/>
      <c r="F25" s="8"/>
      <c r="G25" s="7"/>
      <c r="H25" s="13"/>
      <c r="I25" s="55"/>
      <c r="J25" s="55"/>
      <c r="K25" s="44"/>
      <c r="L25" s="55"/>
      <c r="M25" s="43"/>
      <c r="N25" s="40"/>
      <c r="O25" s="41"/>
      <c r="P25" s="23" t="s">
        <v>144</v>
      </c>
      <c r="Q25" s="17" t="s">
        <v>143</v>
      </c>
      <c r="R25" s="17" t="s">
        <v>142</v>
      </c>
      <c r="S25" s="24">
        <v>500</v>
      </c>
      <c r="U25" s="3"/>
    </row>
    <row r="26" spans="1:22" s="2" customFormat="1" ht="207" x14ac:dyDescent="0.25">
      <c r="A26" s="8" t="s">
        <v>15</v>
      </c>
      <c r="B26" s="7" t="s">
        <v>16</v>
      </c>
      <c r="C26" s="7" t="s">
        <v>5</v>
      </c>
      <c r="D26" s="8" t="s">
        <v>8</v>
      </c>
      <c r="E26" s="8" t="s">
        <v>17</v>
      </c>
      <c r="F26" s="8" t="s">
        <v>18</v>
      </c>
      <c r="G26" s="5" t="s">
        <v>20</v>
      </c>
      <c r="H26" s="13" t="s">
        <v>19</v>
      </c>
      <c r="I26" s="14">
        <v>58999.14</v>
      </c>
      <c r="J26" s="54">
        <v>39228.53</v>
      </c>
      <c r="K26" s="15">
        <f t="shared" si="1"/>
        <v>0.66490003074621085</v>
      </c>
      <c r="L26" s="54">
        <v>19770.61</v>
      </c>
      <c r="M26" s="16">
        <f t="shared" si="0"/>
        <v>0.33509996925378915</v>
      </c>
      <c r="N26" s="14">
        <v>0</v>
      </c>
      <c r="O26" s="16">
        <f t="shared" si="2"/>
        <v>0</v>
      </c>
      <c r="P26" s="5" t="s">
        <v>146</v>
      </c>
      <c r="Q26" s="9" t="s">
        <v>145</v>
      </c>
      <c r="R26" s="9" t="s">
        <v>142</v>
      </c>
      <c r="S26" s="9">
        <v>65</v>
      </c>
      <c r="U26" s="3"/>
    </row>
    <row r="27" spans="1:22" s="2" customFormat="1" ht="34.5" x14ac:dyDescent="0.25">
      <c r="A27" s="8"/>
      <c r="B27" s="7"/>
      <c r="C27" s="7"/>
      <c r="D27" s="8"/>
      <c r="E27" s="8"/>
      <c r="F27" s="8"/>
      <c r="G27" s="5"/>
      <c r="H27" s="13"/>
      <c r="I27" s="14"/>
      <c r="J27" s="54"/>
      <c r="K27" s="15"/>
      <c r="L27" s="54"/>
      <c r="M27" s="16"/>
      <c r="N27" s="14"/>
      <c r="O27" s="16"/>
      <c r="P27" s="5" t="s">
        <v>165</v>
      </c>
      <c r="Q27" s="9" t="s">
        <v>145</v>
      </c>
      <c r="R27" s="9" t="s">
        <v>142</v>
      </c>
      <c r="S27" s="9">
        <v>65</v>
      </c>
    </row>
    <row r="28" spans="1:22" s="2" customFormat="1" ht="23" x14ac:dyDescent="0.25">
      <c r="A28" s="8"/>
      <c r="B28" s="7"/>
      <c r="C28" s="7"/>
      <c r="D28" s="8"/>
      <c r="E28" s="8"/>
      <c r="F28" s="8"/>
      <c r="G28" s="5"/>
      <c r="H28" s="13"/>
      <c r="I28" s="14"/>
      <c r="J28" s="54"/>
      <c r="K28" s="15"/>
      <c r="L28" s="54"/>
      <c r="M28" s="16"/>
      <c r="N28" s="14"/>
      <c r="O28" s="16"/>
      <c r="P28" s="5" t="s">
        <v>144</v>
      </c>
      <c r="Q28" s="9" t="s">
        <v>143</v>
      </c>
      <c r="R28" s="9" t="s">
        <v>142</v>
      </c>
      <c r="S28" s="9">
        <v>10</v>
      </c>
    </row>
    <row r="29" spans="1:22" s="2" customFormat="1" ht="172.5" x14ac:dyDescent="0.25">
      <c r="A29" s="8" t="s">
        <v>21</v>
      </c>
      <c r="B29" s="7" t="s">
        <v>22</v>
      </c>
      <c r="C29" s="7" t="s">
        <v>5</v>
      </c>
      <c r="D29" s="8" t="s">
        <v>8</v>
      </c>
      <c r="E29" s="8" t="s">
        <v>23</v>
      </c>
      <c r="F29" s="8" t="s">
        <v>24</v>
      </c>
      <c r="G29" s="5" t="s">
        <v>26</v>
      </c>
      <c r="H29" s="13" t="s">
        <v>25</v>
      </c>
      <c r="I29" s="14">
        <v>85674.82</v>
      </c>
      <c r="J29" s="54">
        <v>39229.1</v>
      </c>
      <c r="K29" s="15">
        <f t="shared" si="1"/>
        <v>0.45788365823237209</v>
      </c>
      <c r="L29" s="54">
        <v>19770.900000000001</v>
      </c>
      <c r="M29" s="16">
        <f t="shared" si="0"/>
        <v>0.23076675270517055</v>
      </c>
      <c r="N29" s="14">
        <v>26674.82</v>
      </c>
      <c r="O29" s="16">
        <f t="shared" si="2"/>
        <v>0.3113495890624573</v>
      </c>
      <c r="P29" s="5" t="s">
        <v>146</v>
      </c>
      <c r="Q29" s="9" t="s">
        <v>145</v>
      </c>
      <c r="R29" s="9" t="s">
        <v>142</v>
      </c>
      <c r="S29" s="9">
        <v>15</v>
      </c>
      <c r="U29" s="3"/>
    </row>
    <row r="30" spans="1:22" s="2" customFormat="1" ht="34.5" x14ac:dyDescent="0.25">
      <c r="A30" s="8"/>
      <c r="B30" s="7"/>
      <c r="C30" s="7"/>
      <c r="D30" s="8"/>
      <c r="E30" s="8"/>
      <c r="F30" s="8"/>
      <c r="G30" s="5"/>
      <c r="H30" s="13"/>
      <c r="I30" s="14"/>
      <c r="J30" s="54"/>
      <c r="K30" s="15"/>
      <c r="L30" s="54"/>
      <c r="M30" s="16"/>
      <c r="N30" s="14"/>
      <c r="O30" s="16"/>
      <c r="P30" s="5" t="s">
        <v>165</v>
      </c>
      <c r="Q30" s="9" t="s">
        <v>145</v>
      </c>
      <c r="R30" s="9" t="s">
        <v>142</v>
      </c>
      <c r="S30" s="9">
        <v>15</v>
      </c>
    </row>
    <row r="31" spans="1:22" s="2" customFormat="1" ht="23" x14ac:dyDescent="0.25">
      <c r="A31" s="8"/>
      <c r="B31" s="7"/>
      <c r="C31" s="7"/>
      <c r="D31" s="8"/>
      <c r="E31" s="8"/>
      <c r="F31" s="8"/>
      <c r="G31" s="5"/>
      <c r="H31" s="13"/>
      <c r="I31" s="14"/>
      <c r="J31" s="54"/>
      <c r="K31" s="15"/>
      <c r="L31" s="54"/>
      <c r="M31" s="16"/>
      <c r="N31" s="14"/>
      <c r="O31" s="16"/>
      <c r="P31" s="5" t="s">
        <v>144</v>
      </c>
      <c r="Q31" s="9" t="s">
        <v>143</v>
      </c>
      <c r="R31" s="9" t="s">
        <v>142</v>
      </c>
      <c r="S31" s="9">
        <v>4</v>
      </c>
    </row>
    <row r="32" spans="1:22" s="2" customFormat="1" ht="149.5" x14ac:dyDescent="0.25">
      <c r="A32" s="8" t="s">
        <v>27</v>
      </c>
      <c r="B32" s="7" t="s">
        <v>28</v>
      </c>
      <c r="C32" s="7" t="s">
        <v>5</v>
      </c>
      <c r="D32" s="8" t="s">
        <v>8</v>
      </c>
      <c r="E32" s="8" t="s">
        <v>29</v>
      </c>
      <c r="F32" s="8" t="s">
        <v>30</v>
      </c>
      <c r="G32" s="5" t="s">
        <v>32</v>
      </c>
      <c r="H32" s="13" t="s">
        <v>31</v>
      </c>
      <c r="I32" s="14">
        <v>119000</v>
      </c>
      <c r="J32" s="54">
        <v>49036.38</v>
      </c>
      <c r="K32" s="15">
        <f t="shared" si="1"/>
        <v>0.41207042016806722</v>
      </c>
      <c r="L32" s="54">
        <v>24713.62</v>
      </c>
      <c r="M32" s="16">
        <f t="shared" si="0"/>
        <v>0.20767747899159664</v>
      </c>
      <c r="N32" s="14">
        <v>45250</v>
      </c>
      <c r="O32" s="16">
        <f t="shared" si="2"/>
        <v>0.38025210084033612</v>
      </c>
      <c r="P32" s="5" t="s">
        <v>146</v>
      </c>
      <c r="Q32" s="9" t="s">
        <v>145</v>
      </c>
      <c r="R32" s="9" t="s">
        <v>142</v>
      </c>
      <c r="S32" s="9">
        <v>80</v>
      </c>
      <c r="U32" s="3"/>
    </row>
    <row r="33" spans="1:21" s="2" customFormat="1" ht="34.5" x14ac:dyDescent="0.25">
      <c r="A33" s="8"/>
      <c r="B33" s="7"/>
      <c r="C33" s="7"/>
      <c r="D33" s="8"/>
      <c r="E33" s="8"/>
      <c r="F33" s="8"/>
      <c r="G33" s="5"/>
      <c r="H33" s="13"/>
      <c r="I33" s="14"/>
      <c r="J33" s="54"/>
      <c r="K33" s="15"/>
      <c r="L33" s="54"/>
      <c r="M33" s="16"/>
      <c r="N33" s="14"/>
      <c r="O33" s="16"/>
      <c r="P33" s="5" t="s">
        <v>165</v>
      </c>
      <c r="Q33" s="9" t="s">
        <v>145</v>
      </c>
      <c r="R33" s="9" t="s">
        <v>142</v>
      </c>
      <c r="S33" s="9">
        <v>80</v>
      </c>
    </row>
    <row r="34" spans="1:21" s="2" customFormat="1" ht="23" x14ac:dyDescent="0.25">
      <c r="A34" s="8"/>
      <c r="B34" s="7"/>
      <c r="C34" s="7"/>
      <c r="D34" s="8"/>
      <c r="E34" s="8"/>
      <c r="F34" s="8"/>
      <c r="G34" s="5"/>
      <c r="H34" s="13"/>
      <c r="I34" s="14"/>
      <c r="J34" s="54"/>
      <c r="K34" s="15"/>
      <c r="L34" s="54"/>
      <c r="M34" s="16"/>
      <c r="N34" s="14"/>
      <c r="O34" s="16"/>
      <c r="P34" s="5" t="s">
        <v>144</v>
      </c>
      <c r="Q34" s="9" t="s">
        <v>143</v>
      </c>
      <c r="R34" s="9" t="s">
        <v>142</v>
      </c>
      <c r="S34" s="9">
        <v>70</v>
      </c>
    </row>
    <row r="35" spans="1:21" s="2" customFormat="1" ht="195.5" x14ac:dyDescent="0.25">
      <c r="A35" s="8" t="s">
        <v>33</v>
      </c>
      <c r="B35" s="7" t="s">
        <v>34</v>
      </c>
      <c r="C35" s="7" t="s">
        <v>5</v>
      </c>
      <c r="D35" s="8" t="s">
        <v>8</v>
      </c>
      <c r="E35" s="8" t="s">
        <v>35</v>
      </c>
      <c r="F35" s="8" t="s">
        <v>36</v>
      </c>
      <c r="G35" s="5" t="s">
        <v>38</v>
      </c>
      <c r="H35" s="13" t="s">
        <v>37</v>
      </c>
      <c r="I35" s="14">
        <v>100000</v>
      </c>
      <c r="J35" s="54">
        <v>49036.37</v>
      </c>
      <c r="K35" s="15">
        <f t="shared" ref="K35:K59" si="3">J35/I35</f>
        <v>0.49036370000000001</v>
      </c>
      <c r="L35" s="54">
        <v>24713.63</v>
      </c>
      <c r="M35" s="16">
        <f t="shared" ref="M35:M59" si="4">L35/I35</f>
        <v>0.2471363</v>
      </c>
      <c r="N35" s="14">
        <v>26250</v>
      </c>
      <c r="O35" s="16">
        <f t="shared" ref="O35:O59" si="5">N35/I35</f>
        <v>0.26250000000000001</v>
      </c>
      <c r="P35" s="5" t="s">
        <v>146</v>
      </c>
      <c r="Q35" s="9" t="s">
        <v>145</v>
      </c>
      <c r="R35" s="9" t="s">
        <v>142</v>
      </c>
      <c r="S35" s="9">
        <v>71</v>
      </c>
      <c r="U35" s="3"/>
    </row>
    <row r="36" spans="1:21" s="2" customFormat="1" ht="34.5" x14ac:dyDescent="0.25">
      <c r="A36" s="8"/>
      <c r="B36" s="7"/>
      <c r="C36" s="7"/>
      <c r="D36" s="8"/>
      <c r="E36" s="8"/>
      <c r="F36" s="8"/>
      <c r="G36" s="5"/>
      <c r="H36" s="13"/>
      <c r="I36" s="14"/>
      <c r="J36" s="54"/>
      <c r="K36" s="15"/>
      <c r="L36" s="54"/>
      <c r="M36" s="16"/>
      <c r="N36" s="14"/>
      <c r="O36" s="16"/>
      <c r="P36" s="5" t="s">
        <v>165</v>
      </c>
      <c r="Q36" s="9" t="s">
        <v>145</v>
      </c>
      <c r="R36" s="9" t="s">
        <v>142</v>
      </c>
      <c r="S36" s="9">
        <v>71</v>
      </c>
    </row>
    <row r="37" spans="1:21" s="2" customFormat="1" ht="23" x14ac:dyDescent="0.25">
      <c r="A37" s="8"/>
      <c r="B37" s="7"/>
      <c r="C37" s="7"/>
      <c r="D37" s="8"/>
      <c r="E37" s="8"/>
      <c r="F37" s="8"/>
      <c r="G37" s="5"/>
      <c r="H37" s="13"/>
      <c r="I37" s="14"/>
      <c r="J37" s="54"/>
      <c r="K37" s="15"/>
      <c r="L37" s="54"/>
      <c r="M37" s="16"/>
      <c r="N37" s="14"/>
      <c r="O37" s="16"/>
      <c r="P37" s="5" t="s">
        <v>144</v>
      </c>
      <c r="Q37" s="9" t="s">
        <v>143</v>
      </c>
      <c r="R37" s="9" t="s">
        <v>142</v>
      </c>
      <c r="S37" s="9">
        <v>10</v>
      </c>
    </row>
    <row r="38" spans="1:21" s="2" customFormat="1" ht="92" x14ac:dyDescent="0.25">
      <c r="A38" s="8" t="s">
        <v>39</v>
      </c>
      <c r="B38" s="7" t="s">
        <v>40</v>
      </c>
      <c r="C38" s="7" t="s">
        <v>5</v>
      </c>
      <c r="D38" s="8" t="s">
        <v>8</v>
      </c>
      <c r="E38" s="8" t="s">
        <v>41</v>
      </c>
      <c r="F38" s="8" t="s">
        <v>42</v>
      </c>
      <c r="G38" s="7" t="s">
        <v>44</v>
      </c>
      <c r="H38" s="13" t="s">
        <v>43</v>
      </c>
      <c r="I38" s="14">
        <v>110934.12</v>
      </c>
      <c r="J38" s="54">
        <v>39229.1</v>
      </c>
      <c r="K38" s="15">
        <f t="shared" si="3"/>
        <v>0.35362519664824493</v>
      </c>
      <c r="L38" s="54">
        <v>19770.900000000001</v>
      </c>
      <c r="M38" s="16">
        <f t="shared" si="4"/>
        <v>0.17822199337769121</v>
      </c>
      <c r="N38" s="14">
        <v>51934.12</v>
      </c>
      <c r="O38" s="16">
        <f t="shared" si="5"/>
        <v>0.46815280997406394</v>
      </c>
      <c r="P38" s="5" t="s">
        <v>146</v>
      </c>
      <c r="Q38" s="9" t="s">
        <v>145</v>
      </c>
      <c r="R38" s="9" t="s">
        <v>142</v>
      </c>
      <c r="S38" s="9">
        <v>40</v>
      </c>
      <c r="U38" s="3"/>
    </row>
    <row r="39" spans="1:21" s="2" customFormat="1" ht="34.5" x14ac:dyDescent="0.25">
      <c r="A39" s="8"/>
      <c r="B39" s="7"/>
      <c r="C39" s="7"/>
      <c r="D39" s="8"/>
      <c r="E39" s="8"/>
      <c r="F39" s="8"/>
      <c r="G39" s="7"/>
      <c r="H39" s="13"/>
      <c r="I39" s="14"/>
      <c r="J39" s="54"/>
      <c r="K39" s="15"/>
      <c r="L39" s="54"/>
      <c r="M39" s="16"/>
      <c r="N39" s="14"/>
      <c r="O39" s="16"/>
      <c r="P39" s="5" t="s">
        <v>165</v>
      </c>
      <c r="Q39" s="9" t="s">
        <v>145</v>
      </c>
      <c r="R39" s="9" t="s">
        <v>142</v>
      </c>
      <c r="S39" s="9">
        <v>40</v>
      </c>
    </row>
    <row r="40" spans="1:21" s="2" customFormat="1" ht="23" x14ac:dyDescent="0.25">
      <c r="A40" s="8"/>
      <c r="B40" s="7"/>
      <c r="C40" s="7"/>
      <c r="D40" s="8"/>
      <c r="E40" s="8"/>
      <c r="F40" s="8"/>
      <c r="G40" s="7"/>
      <c r="H40" s="13"/>
      <c r="I40" s="14"/>
      <c r="J40" s="54"/>
      <c r="K40" s="15"/>
      <c r="L40" s="54"/>
      <c r="M40" s="16"/>
      <c r="N40" s="14"/>
      <c r="O40" s="16"/>
      <c r="P40" s="5" t="s">
        <v>144</v>
      </c>
      <c r="Q40" s="9" t="s">
        <v>143</v>
      </c>
      <c r="R40" s="9" t="s">
        <v>142</v>
      </c>
      <c r="S40" s="9">
        <v>0</v>
      </c>
    </row>
    <row r="41" spans="1:21" s="2" customFormat="1" ht="115" x14ac:dyDescent="0.25">
      <c r="A41" s="8" t="s">
        <v>45</v>
      </c>
      <c r="B41" s="7" t="s">
        <v>46</v>
      </c>
      <c r="C41" s="7" t="s">
        <v>5</v>
      </c>
      <c r="D41" s="8" t="s">
        <v>8</v>
      </c>
      <c r="E41" s="8" t="s">
        <v>47</v>
      </c>
      <c r="F41" s="8" t="s">
        <v>48</v>
      </c>
      <c r="G41" s="5" t="s">
        <v>50</v>
      </c>
      <c r="H41" s="13" t="s">
        <v>49</v>
      </c>
      <c r="I41" s="14">
        <v>49165.95</v>
      </c>
      <c r="J41" s="54">
        <v>24517.83</v>
      </c>
      <c r="K41" s="15">
        <f t="shared" si="3"/>
        <v>0.49867499763555884</v>
      </c>
      <c r="L41" s="54">
        <v>12356.63</v>
      </c>
      <c r="M41" s="16">
        <f t="shared" si="4"/>
        <v>0.25132495151624246</v>
      </c>
      <c r="N41" s="14">
        <v>12291.49</v>
      </c>
      <c r="O41" s="16">
        <f t="shared" si="5"/>
        <v>0.25000005084819882</v>
      </c>
      <c r="P41" s="5" t="s">
        <v>146</v>
      </c>
      <c r="Q41" s="9" t="s">
        <v>145</v>
      </c>
      <c r="R41" s="9" t="s">
        <v>142</v>
      </c>
      <c r="S41" s="9">
        <v>80</v>
      </c>
      <c r="U41" s="3"/>
    </row>
    <row r="42" spans="1:21" s="2" customFormat="1" ht="34.5" x14ac:dyDescent="0.25">
      <c r="A42" s="8"/>
      <c r="B42" s="7"/>
      <c r="C42" s="7"/>
      <c r="D42" s="8"/>
      <c r="E42" s="8"/>
      <c r="F42" s="8"/>
      <c r="G42" s="5"/>
      <c r="H42" s="13"/>
      <c r="I42" s="14"/>
      <c r="J42" s="54"/>
      <c r="K42" s="15"/>
      <c r="L42" s="54"/>
      <c r="M42" s="16"/>
      <c r="N42" s="14"/>
      <c r="O42" s="16"/>
      <c r="P42" s="5" t="s">
        <v>165</v>
      </c>
      <c r="Q42" s="9" t="s">
        <v>145</v>
      </c>
      <c r="R42" s="9" t="s">
        <v>142</v>
      </c>
      <c r="S42" s="9">
        <v>80</v>
      </c>
    </row>
    <row r="43" spans="1:21" s="2" customFormat="1" ht="23" x14ac:dyDescent="0.25">
      <c r="A43" s="8"/>
      <c r="B43" s="7"/>
      <c r="C43" s="7"/>
      <c r="D43" s="8"/>
      <c r="E43" s="8"/>
      <c r="F43" s="8"/>
      <c r="G43" s="5"/>
      <c r="H43" s="13"/>
      <c r="I43" s="14"/>
      <c r="J43" s="54"/>
      <c r="K43" s="15"/>
      <c r="L43" s="54"/>
      <c r="M43" s="16"/>
      <c r="N43" s="14"/>
      <c r="O43" s="16"/>
      <c r="P43" s="5" t="s">
        <v>144</v>
      </c>
      <c r="Q43" s="9" t="s">
        <v>143</v>
      </c>
      <c r="R43" s="9" t="s">
        <v>142</v>
      </c>
      <c r="S43" s="9">
        <v>3</v>
      </c>
    </row>
    <row r="44" spans="1:21" s="2" customFormat="1" ht="207" x14ac:dyDescent="0.25">
      <c r="A44" s="8" t="s">
        <v>51</v>
      </c>
      <c r="B44" s="7" t="s">
        <v>52</v>
      </c>
      <c r="C44" s="7" t="s">
        <v>5</v>
      </c>
      <c r="D44" s="8" t="s">
        <v>8</v>
      </c>
      <c r="E44" s="8" t="s">
        <v>53</v>
      </c>
      <c r="F44" s="8" t="s">
        <v>54</v>
      </c>
      <c r="G44" s="5" t="s">
        <v>56</v>
      </c>
      <c r="H44" s="13" t="s">
        <v>55</v>
      </c>
      <c r="I44" s="14">
        <v>60000</v>
      </c>
      <c r="J44" s="54">
        <v>29421.83</v>
      </c>
      <c r="K44" s="15">
        <f t="shared" si="3"/>
        <v>0.49036383333333339</v>
      </c>
      <c r="L44" s="54">
        <v>14828.17</v>
      </c>
      <c r="M44" s="16">
        <f t="shared" si="4"/>
        <v>0.24713616666666666</v>
      </c>
      <c r="N44" s="14">
        <v>15750</v>
      </c>
      <c r="O44" s="16">
        <f t="shared" si="5"/>
        <v>0.26250000000000001</v>
      </c>
      <c r="P44" s="5" t="s">
        <v>146</v>
      </c>
      <c r="Q44" s="9" t="s">
        <v>145</v>
      </c>
      <c r="R44" s="9" t="s">
        <v>142</v>
      </c>
      <c r="S44" s="9">
        <v>18</v>
      </c>
      <c r="U44" s="3"/>
    </row>
    <row r="45" spans="1:21" s="2" customFormat="1" ht="34.5" x14ac:dyDescent="0.25">
      <c r="A45" s="8"/>
      <c r="B45" s="7"/>
      <c r="C45" s="7"/>
      <c r="D45" s="8"/>
      <c r="E45" s="8"/>
      <c r="F45" s="8"/>
      <c r="G45" s="5"/>
      <c r="H45" s="13"/>
      <c r="I45" s="14"/>
      <c r="J45" s="54"/>
      <c r="K45" s="15"/>
      <c r="L45" s="54"/>
      <c r="M45" s="16"/>
      <c r="N45" s="14"/>
      <c r="O45" s="16"/>
      <c r="P45" s="5" t="s">
        <v>165</v>
      </c>
      <c r="Q45" s="9" t="s">
        <v>145</v>
      </c>
      <c r="R45" s="9" t="s">
        <v>142</v>
      </c>
      <c r="S45" s="9">
        <v>18</v>
      </c>
    </row>
    <row r="46" spans="1:21" s="2" customFormat="1" ht="23" x14ac:dyDescent="0.25">
      <c r="A46" s="8"/>
      <c r="B46" s="7"/>
      <c r="C46" s="7"/>
      <c r="D46" s="8"/>
      <c r="E46" s="8"/>
      <c r="F46" s="8"/>
      <c r="G46" s="5"/>
      <c r="H46" s="13"/>
      <c r="I46" s="14"/>
      <c r="J46" s="54"/>
      <c r="K46" s="15"/>
      <c r="L46" s="54"/>
      <c r="M46" s="16"/>
      <c r="N46" s="14"/>
      <c r="O46" s="16"/>
      <c r="P46" s="5" t="s">
        <v>144</v>
      </c>
      <c r="Q46" s="9" t="s">
        <v>143</v>
      </c>
      <c r="R46" s="9" t="s">
        <v>142</v>
      </c>
      <c r="S46" s="9">
        <v>0</v>
      </c>
    </row>
    <row r="47" spans="1:21" s="2" customFormat="1" ht="184" x14ac:dyDescent="0.25">
      <c r="A47" s="8" t="s">
        <v>57</v>
      </c>
      <c r="B47" s="7" t="s">
        <v>58</v>
      </c>
      <c r="C47" s="7" t="s">
        <v>5</v>
      </c>
      <c r="D47" s="8" t="s">
        <v>8</v>
      </c>
      <c r="E47" s="8" t="s">
        <v>59</v>
      </c>
      <c r="F47" s="8" t="s">
        <v>60</v>
      </c>
      <c r="G47" s="5" t="s">
        <v>62</v>
      </c>
      <c r="H47" s="13" t="s">
        <v>61</v>
      </c>
      <c r="I47" s="14">
        <v>49165.95</v>
      </c>
      <c r="J47" s="54">
        <v>24517.83</v>
      </c>
      <c r="K47" s="15">
        <f t="shared" si="3"/>
        <v>0.49867499763555884</v>
      </c>
      <c r="L47" s="54">
        <v>12356.63</v>
      </c>
      <c r="M47" s="16">
        <f t="shared" si="4"/>
        <v>0.25132495151624246</v>
      </c>
      <c r="N47" s="14">
        <v>12291.49</v>
      </c>
      <c r="O47" s="16">
        <f t="shared" si="5"/>
        <v>0.25000005084819882</v>
      </c>
      <c r="P47" s="5" t="s">
        <v>146</v>
      </c>
      <c r="Q47" s="9" t="s">
        <v>145</v>
      </c>
      <c r="R47" s="9" t="s">
        <v>142</v>
      </c>
      <c r="S47" s="9">
        <v>31</v>
      </c>
      <c r="U47" s="3"/>
    </row>
    <row r="48" spans="1:21" s="2" customFormat="1" ht="34.5" x14ac:dyDescent="0.25">
      <c r="A48" s="8"/>
      <c r="B48" s="7"/>
      <c r="C48" s="7"/>
      <c r="D48" s="8"/>
      <c r="E48" s="8"/>
      <c r="F48" s="8"/>
      <c r="G48" s="5"/>
      <c r="H48" s="13"/>
      <c r="I48" s="14"/>
      <c r="J48" s="54"/>
      <c r="K48" s="15"/>
      <c r="L48" s="54"/>
      <c r="M48" s="16"/>
      <c r="N48" s="14"/>
      <c r="O48" s="16"/>
      <c r="P48" s="5" t="s">
        <v>165</v>
      </c>
      <c r="Q48" s="9" t="s">
        <v>145</v>
      </c>
      <c r="R48" s="9" t="s">
        <v>142</v>
      </c>
      <c r="S48" s="9">
        <v>31</v>
      </c>
    </row>
    <row r="49" spans="1:21" s="2" customFormat="1" ht="23" x14ac:dyDescent="0.25">
      <c r="A49" s="8"/>
      <c r="B49" s="7"/>
      <c r="C49" s="7"/>
      <c r="D49" s="8"/>
      <c r="E49" s="8"/>
      <c r="F49" s="8"/>
      <c r="G49" s="5"/>
      <c r="H49" s="13"/>
      <c r="I49" s="14"/>
      <c r="J49" s="54"/>
      <c r="K49" s="15"/>
      <c r="L49" s="54"/>
      <c r="M49" s="16"/>
      <c r="N49" s="14"/>
      <c r="O49" s="16"/>
      <c r="P49" s="5" t="s">
        <v>144</v>
      </c>
      <c r="Q49" s="9" t="s">
        <v>143</v>
      </c>
      <c r="R49" s="9" t="s">
        <v>142</v>
      </c>
      <c r="S49" s="9">
        <v>4</v>
      </c>
    </row>
    <row r="50" spans="1:21" s="2" customFormat="1" ht="195.5" x14ac:dyDescent="0.25">
      <c r="A50" s="8" t="s">
        <v>63</v>
      </c>
      <c r="B50" s="7" t="s">
        <v>64</v>
      </c>
      <c r="C50" s="7" t="s">
        <v>5</v>
      </c>
      <c r="D50" s="8" t="s">
        <v>8</v>
      </c>
      <c r="E50" s="8" t="s">
        <v>65</v>
      </c>
      <c r="F50" s="8" t="s">
        <v>66</v>
      </c>
      <c r="G50" s="5" t="s">
        <v>68</v>
      </c>
      <c r="H50" s="13" t="s">
        <v>67</v>
      </c>
      <c r="I50" s="14">
        <v>98335.35</v>
      </c>
      <c r="J50" s="54">
        <v>49036.37</v>
      </c>
      <c r="K50" s="15">
        <f t="shared" si="3"/>
        <v>0.498664722299763</v>
      </c>
      <c r="L50" s="54">
        <v>24713.63</v>
      </c>
      <c r="M50" s="16">
        <f t="shared" si="4"/>
        <v>0.25131989665974647</v>
      </c>
      <c r="N50" s="14">
        <v>24585.35</v>
      </c>
      <c r="O50" s="16">
        <f t="shared" si="5"/>
        <v>0.25001538104049048</v>
      </c>
      <c r="P50" s="5" t="s">
        <v>146</v>
      </c>
      <c r="Q50" s="9" t="s">
        <v>145</v>
      </c>
      <c r="R50" s="9" t="s">
        <v>142</v>
      </c>
      <c r="S50" s="9">
        <v>40</v>
      </c>
      <c r="U50" s="3"/>
    </row>
    <row r="51" spans="1:21" s="2" customFormat="1" ht="34.5" x14ac:dyDescent="0.25">
      <c r="A51" s="8"/>
      <c r="B51" s="7"/>
      <c r="C51" s="7"/>
      <c r="D51" s="8"/>
      <c r="E51" s="8"/>
      <c r="F51" s="8"/>
      <c r="G51" s="5"/>
      <c r="H51" s="13"/>
      <c r="I51" s="14"/>
      <c r="J51" s="54"/>
      <c r="K51" s="15"/>
      <c r="L51" s="54"/>
      <c r="M51" s="16"/>
      <c r="N51" s="14"/>
      <c r="O51" s="16"/>
      <c r="P51" s="5" t="s">
        <v>165</v>
      </c>
      <c r="Q51" s="9" t="s">
        <v>145</v>
      </c>
      <c r="R51" s="9" t="s">
        <v>142</v>
      </c>
      <c r="S51" s="9">
        <v>40</v>
      </c>
    </row>
    <row r="52" spans="1:21" s="2" customFormat="1" ht="23" x14ac:dyDescent="0.25">
      <c r="A52" s="8"/>
      <c r="B52" s="7"/>
      <c r="C52" s="7"/>
      <c r="D52" s="8"/>
      <c r="E52" s="8"/>
      <c r="F52" s="8"/>
      <c r="G52" s="5"/>
      <c r="H52" s="13"/>
      <c r="I52" s="14"/>
      <c r="J52" s="54"/>
      <c r="K52" s="15"/>
      <c r="L52" s="54"/>
      <c r="M52" s="16"/>
      <c r="N52" s="14"/>
      <c r="O52" s="16"/>
      <c r="P52" s="5" t="s">
        <v>144</v>
      </c>
      <c r="Q52" s="9" t="s">
        <v>143</v>
      </c>
      <c r="R52" s="9" t="s">
        <v>142</v>
      </c>
      <c r="S52" s="9">
        <v>40</v>
      </c>
    </row>
    <row r="53" spans="1:21" s="2" customFormat="1" ht="172.5" x14ac:dyDescent="0.25">
      <c r="A53" s="8" t="s">
        <v>69</v>
      </c>
      <c r="B53" s="7" t="s">
        <v>70</v>
      </c>
      <c r="C53" s="7" t="s">
        <v>5</v>
      </c>
      <c r="D53" s="8" t="s">
        <v>8</v>
      </c>
      <c r="E53" s="8" t="s">
        <v>71</v>
      </c>
      <c r="F53" s="8" t="s">
        <v>72</v>
      </c>
      <c r="G53" s="5" t="s">
        <v>74</v>
      </c>
      <c r="H53" s="13" t="s">
        <v>73</v>
      </c>
      <c r="I53" s="14">
        <v>133285</v>
      </c>
      <c r="J53" s="54">
        <v>49036.37</v>
      </c>
      <c r="K53" s="15">
        <f t="shared" si="3"/>
        <v>0.36790614097610386</v>
      </c>
      <c r="L53" s="54">
        <v>24713.63</v>
      </c>
      <c r="M53" s="16">
        <f t="shared" si="4"/>
        <v>0.18541943954683573</v>
      </c>
      <c r="N53" s="14">
        <v>59535</v>
      </c>
      <c r="O53" s="16">
        <f t="shared" si="5"/>
        <v>0.44667441947706044</v>
      </c>
      <c r="P53" s="5" t="s">
        <v>146</v>
      </c>
      <c r="Q53" s="9" t="s">
        <v>145</v>
      </c>
      <c r="R53" s="9" t="s">
        <v>142</v>
      </c>
      <c r="S53" s="9">
        <v>75</v>
      </c>
      <c r="U53" s="3"/>
    </row>
    <row r="54" spans="1:21" s="2" customFormat="1" ht="34.5" x14ac:dyDescent="0.25">
      <c r="A54" s="8"/>
      <c r="B54" s="7"/>
      <c r="C54" s="7"/>
      <c r="D54" s="8"/>
      <c r="E54" s="8"/>
      <c r="F54" s="8"/>
      <c r="G54" s="5"/>
      <c r="H54" s="13"/>
      <c r="I54" s="14"/>
      <c r="J54" s="54"/>
      <c r="K54" s="15"/>
      <c r="L54" s="54"/>
      <c r="M54" s="16"/>
      <c r="N54" s="14"/>
      <c r="O54" s="16"/>
      <c r="P54" s="5" t="s">
        <v>165</v>
      </c>
      <c r="Q54" s="9" t="s">
        <v>145</v>
      </c>
      <c r="R54" s="9" t="s">
        <v>142</v>
      </c>
      <c r="S54" s="9">
        <v>75</v>
      </c>
    </row>
    <row r="55" spans="1:21" s="2" customFormat="1" ht="23" x14ac:dyDescent="0.25">
      <c r="A55" s="8"/>
      <c r="B55" s="7"/>
      <c r="C55" s="7"/>
      <c r="D55" s="8"/>
      <c r="E55" s="8"/>
      <c r="F55" s="8"/>
      <c r="G55" s="5"/>
      <c r="H55" s="13"/>
      <c r="I55" s="14"/>
      <c r="J55" s="54"/>
      <c r="K55" s="15"/>
      <c r="L55" s="54"/>
      <c r="M55" s="16"/>
      <c r="N55" s="14"/>
      <c r="O55" s="16"/>
      <c r="P55" s="5" t="s">
        <v>144</v>
      </c>
      <c r="Q55" s="9" t="s">
        <v>143</v>
      </c>
      <c r="R55" s="9" t="s">
        <v>142</v>
      </c>
      <c r="S55" s="9">
        <v>45</v>
      </c>
    </row>
    <row r="56" spans="1:21" s="2" customFormat="1" ht="92" x14ac:dyDescent="0.25">
      <c r="A56" s="8" t="s">
        <v>75</v>
      </c>
      <c r="B56" s="7" t="s">
        <v>76</v>
      </c>
      <c r="C56" s="7" t="s">
        <v>5</v>
      </c>
      <c r="D56" s="8" t="s">
        <v>8</v>
      </c>
      <c r="E56" s="8" t="s">
        <v>77</v>
      </c>
      <c r="F56" s="8" t="s">
        <v>78</v>
      </c>
      <c r="G56" s="7" t="s">
        <v>80</v>
      </c>
      <c r="H56" s="13" t="s">
        <v>79</v>
      </c>
      <c r="I56" s="14">
        <v>100000</v>
      </c>
      <c r="J56" s="54">
        <v>48537.7</v>
      </c>
      <c r="K56" s="15">
        <f t="shared" si="3"/>
        <v>0.48537699999999995</v>
      </c>
      <c r="L56" s="54">
        <v>24462.3</v>
      </c>
      <c r="M56" s="16">
        <f t="shared" si="4"/>
        <v>0.24462299999999998</v>
      </c>
      <c r="N56" s="14">
        <v>27000</v>
      </c>
      <c r="O56" s="16">
        <f t="shared" si="5"/>
        <v>0.27</v>
      </c>
      <c r="P56" s="5" t="s">
        <v>146</v>
      </c>
      <c r="Q56" s="9" t="s">
        <v>145</v>
      </c>
      <c r="R56" s="9" t="s">
        <v>142</v>
      </c>
      <c r="S56" s="9">
        <v>27</v>
      </c>
      <c r="U56" s="3"/>
    </row>
    <row r="57" spans="1:21" s="2" customFormat="1" ht="34.5" x14ac:dyDescent="0.25">
      <c r="A57" s="8"/>
      <c r="B57" s="7"/>
      <c r="C57" s="7"/>
      <c r="D57" s="8"/>
      <c r="E57" s="8"/>
      <c r="F57" s="8"/>
      <c r="G57" s="7"/>
      <c r="H57" s="13"/>
      <c r="I57" s="14"/>
      <c r="J57" s="54"/>
      <c r="K57" s="15"/>
      <c r="L57" s="54"/>
      <c r="M57" s="16"/>
      <c r="N57" s="14"/>
      <c r="O57" s="16"/>
      <c r="P57" s="5" t="s">
        <v>165</v>
      </c>
      <c r="Q57" s="9" t="s">
        <v>145</v>
      </c>
      <c r="R57" s="9" t="s">
        <v>142</v>
      </c>
      <c r="S57" s="9">
        <v>27</v>
      </c>
    </row>
    <row r="58" spans="1:21" s="2" customFormat="1" ht="23" x14ac:dyDescent="0.25">
      <c r="A58" s="8"/>
      <c r="B58" s="7"/>
      <c r="C58" s="7"/>
      <c r="D58" s="8"/>
      <c r="E58" s="8"/>
      <c r="F58" s="8"/>
      <c r="G58" s="7"/>
      <c r="H58" s="13"/>
      <c r="I58" s="14"/>
      <c r="J58" s="54"/>
      <c r="K58" s="15"/>
      <c r="L58" s="54"/>
      <c r="M58" s="16"/>
      <c r="N58" s="14"/>
      <c r="O58" s="16"/>
      <c r="P58" s="5" t="s">
        <v>144</v>
      </c>
      <c r="Q58" s="9" t="s">
        <v>143</v>
      </c>
      <c r="R58" s="9" t="s">
        <v>142</v>
      </c>
      <c r="S58" s="9">
        <v>15</v>
      </c>
    </row>
    <row r="59" spans="1:21" s="2" customFormat="1" ht="184" x14ac:dyDescent="0.25">
      <c r="A59" s="8" t="s">
        <v>81</v>
      </c>
      <c r="B59" s="7" t="s">
        <v>82</v>
      </c>
      <c r="C59" s="7" t="s">
        <v>5</v>
      </c>
      <c r="D59" s="8" t="s">
        <v>8</v>
      </c>
      <c r="E59" s="8" t="s">
        <v>83</v>
      </c>
      <c r="F59" s="8" t="s">
        <v>84</v>
      </c>
      <c r="G59" s="5" t="s">
        <v>86</v>
      </c>
      <c r="H59" s="13" t="s">
        <v>85</v>
      </c>
      <c r="I59" s="14">
        <v>73857.600000000006</v>
      </c>
      <c r="J59" s="54">
        <v>36830.94</v>
      </c>
      <c r="K59" s="15">
        <f t="shared" si="3"/>
        <v>0.49867501787222979</v>
      </c>
      <c r="L59" s="54">
        <v>18562.259999999998</v>
      </c>
      <c r="M59" s="16">
        <f t="shared" si="4"/>
        <v>0.25132498212777016</v>
      </c>
      <c r="N59" s="14">
        <v>18464.400000000001</v>
      </c>
      <c r="O59" s="16">
        <f t="shared" si="5"/>
        <v>0.25</v>
      </c>
      <c r="P59" s="5" t="s">
        <v>146</v>
      </c>
      <c r="Q59" s="9" t="s">
        <v>145</v>
      </c>
      <c r="R59" s="9" t="s">
        <v>142</v>
      </c>
      <c r="S59" s="9">
        <v>53</v>
      </c>
      <c r="U59" s="3"/>
    </row>
    <row r="60" spans="1:21" s="2" customFormat="1" ht="34.5" x14ac:dyDescent="0.25">
      <c r="A60" s="8"/>
      <c r="B60" s="7"/>
      <c r="C60" s="7"/>
      <c r="D60" s="8"/>
      <c r="E60" s="8"/>
      <c r="F60" s="8"/>
      <c r="G60" s="5"/>
      <c r="H60" s="13"/>
      <c r="I60" s="14"/>
      <c r="J60" s="54"/>
      <c r="K60" s="15"/>
      <c r="L60" s="54"/>
      <c r="M60" s="16"/>
      <c r="N60" s="14"/>
      <c r="O60" s="16"/>
      <c r="P60" s="5" t="s">
        <v>165</v>
      </c>
      <c r="Q60" s="9" t="s">
        <v>145</v>
      </c>
      <c r="R60" s="9" t="s">
        <v>142</v>
      </c>
      <c r="S60" s="9">
        <v>53</v>
      </c>
    </row>
    <row r="61" spans="1:21" s="2" customFormat="1" ht="23" x14ac:dyDescent="0.25">
      <c r="A61" s="8"/>
      <c r="B61" s="7"/>
      <c r="C61" s="7"/>
      <c r="D61" s="8"/>
      <c r="E61" s="8"/>
      <c r="F61" s="8"/>
      <c r="G61" s="5"/>
      <c r="H61" s="13"/>
      <c r="I61" s="14"/>
      <c r="J61" s="54"/>
      <c r="K61" s="15"/>
      <c r="L61" s="54"/>
      <c r="M61" s="16"/>
      <c r="N61" s="14"/>
      <c r="O61" s="16"/>
      <c r="P61" s="5" t="s">
        <v>144</v>
      </c>
      <c r="Q61" s="9" t="s">
        <v>143</v>
      </c>
      <c r="R61" s="9" t="s">
        <v>142</v>
      </c>
      <c r="S61" s="9">
        <v>53</v>
      </c>
    </row>
    <row r="62" spans="1:21" s="2" customFormat="1" ht="184" x14ac:dyDescent="0.25">
      <c r="A62" s="8" t="s">
        <v>87</v>
      </c>
      <c r="B62" s="7" t="s">
        <v>88</v>
      </c>
      <c r="C62" s="7" t="s">
        <v>5</v>
      </c>
      <c r="D62" s="8" t="s">
        <v>8</v>
      </c>
      <c r="E62" s="8" t="s">
        <v>17</v>
      </c>
      <c r="F62" s="8" t="s">
        <v>18</v>
      </c>
      <c r="G62" s="5" t="s">
        <v>90</v>
      </c>
      <c r="H62" s="13" t="s">
        <v>89</v>
      </c>
      <c r="I62" s="14">
        <f>SUM(J62,L62,N62)</f>
        <v>102000</v>
      </c>
      <c r="J62" s="54">
        <v>34227.616590246922</v>
      </c>
      <c r="K62" s="15">
        <f t="shared" ref="K62:K86" si="6">J62/I62</f>
        <v>0.33556486853183259</v>
      </c>
      <c r="L62" s="54">
        <v>16772.383409753082</v>
      </c>
      <c r="M62" s="16">
        <f t="shared" ref="M62:M86" si="7">L62/I62</f>
        <v>0.16443513146816746</v>
      </c>
      <c r="N62" s="14">
        <v>51000</v>
      </c>
      <c r="O62" s="16">
        <f t="shared" ref="O62:O86" si="8">N62/I62</f>
        <v>0.5</v>
      </c>
      <c r="P62" s="5" t="s">
        <v>146</v>
      </c>
      <c r="Q62" s="9" t="s">
        <v>145</v>
      </c>
      <c r="R62" s="9" t="s">
        <v>142</v>
      </c>
      <c r="S62" s="9">
        <v>60</v>
      </c>
      <c r="U62" s="3"/>
    </row>
    <row r="63" spans="1:21" s="2" customFormat="1" ht="34.5" x14ac:dyDescent="0.25">
      <c r="A63" s="8"/>
      <c r="B63" s="7"/>
      <c r="C63" s="7"/>
      <c r="D63" s="8"/>
      <c r="E63" s="8"/>
      <c r="F63" s="8"/>
      <c r="G63" s="5"/>
      <c r="H63" s="13"/>
      <c r="I63" s="14"/>
      <c r="J63" s="54"/>
      <c r="K63" s="15"/>
      <c r="L63" s="54"/>
      <c r="M63" s="16"/>
      <c r="N63" s="14"/>
      <c r="O63" s="16"/>
      <c r="P63" s="5" t="s">
        <v>165</v>
      </c>
      <c r="Q63" s="9" t="s">
        <v>145</v>
      </c>
      <c r="R63" s="9" t="s">
        <v>142</v>
      </c>
      <c r="S63" s="9">
        <v>0</v>
      </c>
    </row>
    <row r="64" spans="1:21" s="2" customFormat="1" ht="23" x14ac:dyDescent="0.25">
      <c r="A64" s="8"/>
      <c r="B64" s="7"/>
      <c r="C64" s="7"/>
      <c r="D64" s="8"/>
      <c r="E64" s="8"/>
      <c r="F64" s="8"/>
      <c r="G64" s="5"/>
      <c r="H64" s="13"/>
      <c r="I64" s="14"/>
      <c r="J64" s="54"/>
      <c r="K64" s="15"/>
      <c r="L64" s="54"/>
      <c r="M64" s="16"/>
      <c r="N64" s="14"/>
      <c r="O64" s="16"/>
      <c r="P64" s="5" t="s">
        <v>144</v>
      </c>
      <c r="Q64" s="9" t="s">
        <v>143</v>
      </c>
      <c r="R64" s="9" t="s">
        <v>142</v>
      </c>
      <c r="S64" s="9">
        <v>40</v>
      </c>
    </row>
    <row r="65" spans="1:21" s="2" customFormat="1" ht="103.5" x14ac:dyDescent="0.25">
      <c r="A65" s="8" t="s">
        <v>91</v>
      </c>
      <c r="B65" s="7" t="s">
        <v>92</v>
      </c>
      <c r="C65" s="7" t="s">
        <v>5</v>
      </c>
      <c r="D65" s="8" t="s">
        <v>8</v>
      </c>
      <c r="E65" s="8" t="s">
        <v>41</v>
      </c>
      <c r="F65" s="8" t="s">
        <v>42</v>
      </c>
      <c r="G65" s="7" t="s">
        <v>94</v>
      </c>
      <c r="H65" s="13" t="s">
        <v>93</v>
      </c>
      <c r="I65" s="14">
        <f t="shared" ref="I65:I83" si="9">SUM(J65,L65,N65)</f>
        <v>102000</v>
      </c>
      <c r="J65" s="54">
        <v>34227.616590246922</v>
      </c>
      <c r="K65" s="15">
        <f t="shared" si="6"/>
        <v>0.33556486853183259</v>
      </c>
      <c r="L65" s="54">
        <v>16772.383409753082</v>
      </c>
      <c r="M65" s="16">
        <f t="shared" si="7"/>
        <v>0.16443513146816746</v>
      </c>
      <c r="N65" s="14">
        <v>51000</v>
      </c>
      <c r="O65" s="16">
        <f t="shared" si="8"/>
        <v>0.5</v>
      </c>
      <c r="P65" s="5" t="s">
        <v>146</v>
      </c>
      <c r="Q65" s="9" t="s">
        <v>145</v>
      </c>
      <c r="R65" s="9" t="s">
        <v>142</v>
      </c>
      <c r="S65" s="9">
        <v>25</v>
      </c>
      <c r="U65" s="3"/>
    </row>
    <row r="66" spans="1:21" s="2" customFormat="1" ht="34.5" x14ac:dyDescent="0.25">
      <c r="A66" s="8"/>
      <c r="B66" s="7"/>
      <c r="C66" s="7"/>
      <c r="D66" s="8"/>
      <c r="E66" s="8"/>
      <c r="F66" s="8"/>
      <c r="G66" s="7"/>
      <c r="H66" s="13"/>
      <c r="I66" s="14"/>
      <c r="J66" s="54"/>
      <c r="K66" s="15"/>
      <c r="L66" s="54"/>
      <c r="M66" s="16"/>
      <c r="N66" s="14"/>
      <c r="O66" s="16"/>
      <c r="P66" s="5" t="s">
        <v>165</v>
      </c>
      <c r="Q66" s="9" t="s">
        <v>145</v>
      </c>
      <c r="R66" s="9" t="s">
        <v>142</v>
      </c>
      <c r="S66" s="9">
        <v>25</v>
      </c>
    </row>
    <row r="67" spans="1:21" s="2" customFormat="1" ht="23" x14ac:dyDescent="0.25">
      <c r="A67" s="8"/>
      <c r="B67" s="7"/>
      <c r="C67" s="7"/>
      <c r="D67" s="8"/>
      <c r="E67" s="8"/>
      <c r="F67" s="8"/>
      <c r="G67" s="7"/>
      <c r="H67" s="13"/>
      <c r="I67" s="14"/>
      <c r="J67" s="54"/>
      <c r="K67" s="15"/>
      <c r="L67" s="54"/>
      <c r="M67" s="16"/>
      <c r="N67" s="14"/>
      <c r="O67" s="16"/>
      <c r="P67" s="5" t="s">
        <v>144</v>
      </c>
      <c r="Q67" s="9" t="s">
        <v>143</v>
      </c>
      <c r="R67" s="9" t="s">
        <v>142</v>
      </c>
      <c r="S67" s="9">
        <v>0</v>
      </c>
    </row>
    <row r="68" spans="1:21" s="2" customFormat="1" ht="184" x14ac:dyDescent="0.25">
      <c r="A68" s="8" t="s">
        <v>95</v>
      </c>
      <c r="B68" s="7" t="s">
        <v>28</v>
      </c>
      <c r="C68" s="7" t="s">
        <v>5</v>
      </c>
      <c r="D68" s="8" t="s">
        <v>8</v>
      </c>
      <c r="E68" s="8" t="s">
        <v>29</v>
      </c>
      <c r="F68" s="8" t="s">
        <v>30</v>
      </c>
      <c r="G68" s="5" t="s">
        <v>97</v>
      </c>
      <c r="H68" s="13" t="s">
        <v>96</v>
      </c>
      <c r="I68" s="14">
        <f t="shared" si="9"/>
        <v>102000</v>
      </c>
      <c r="J68" s="54">
        <v>34227.616590246922</v>
      </c>
      <c r="K68" s="15">
        <f t="shared" si="6"/>
        <v>0.33556486853183259</v>
      </c>
      <c r="L68" s="54">
        <v>16772.383409753082</v>
      </c>
      <c r="M68" s="16">
        <f t="shared" si="7"/>
        <v>0.16443513146816746</v>
      </c>
      <c r="N68" s="14">
        <v>51000</v>
      </c>
      <c r="O68" s="16">
        <f t="shared" si="8"/>
        <v>0.5</v>
      </c>
      <c r="P68" s="5" t="s">
        <v>146</v>
      </c>
      <c r="Q68" s="9" t="s">
        <v>145</v>
      </c>
      <c r="R68" s="9" t="s">
        <v>142</v>
      </c>
      <c r="S68" s="9">
        <v>80</v>
      </c>
      <c r="U68" s="3"/>
    </row>
    <row r="69" spans="1:21" s="2" customFormat="1" ht="34.5" x14ac:dyDescent="0.25">
      <c r="A69" s="8"/>
      <c r="B69" s="7"/>
      <c r="C69" s="7"/>
      <c r="D69" s="8"/>
      <c r="E69" s="8"/>
      <c r="F69" s="8"/>
      <c r="G69" s="5"/>
      <c r="H69" s="13"/>
      <c r="I69" s="14"/>
      <c r="J69" s="54"/>
      <c r="K69" s="15"/>
      <c r="L69" s="54"/>
      <c r="M69" s="16"/>
      <c r="N69" s="14"/>
      <c r="O69" s="16"/>
      <c r="P69" s="5" t="s">
        <v>165</v>
      </c>
      <c r="Q69" s="9" t="s">
        <v>145</v>
      </c>
      <c r="R69" s="9" t="s">
        <v>142</v>
      </c>
      <c r="S69" s="9">
        <v>80</v>
      </c>
    </row>
    <row r="70" spans="1:21" s="2" customFormat="1" ht="23" x14ac:dyDescent="0.25">
      <c r="A70" s="8"/>
      <c r="B70" s="7"/>
      <c r="C70" s="7"/>
      <c r="D70" s="8"/>
      <c r="E70" s="8"/>
      <c r="F70" s="8"/>
      <c r="G70" s="5"/>
      <c r="H70" s="13"/>
      <c r="I70" s="14"/>
      <c r="J70" s="54"/>
      <c r="K70" s="15"/>
      <c r="L70" s="54"/>
      <c r="M70" s="16"/>
      <c r="N70" s="14"/>
      <c r="O70" s="16"/>
      <c r="P70" s="5" t="s">
        <v>144</v>
      </c>
      <c r="Q70" s="9" t="s">
        <v>143</v>
      </c>
      <c r="R70" s="9" t="s">
        <v>142</v>
      </c>
      <c r="S70" s="9">
        <v>30</v>
      </c>
    </row>
    <row r="71" spans="1:21" s="2" customFormat="1" ht="207" x14ac:dyDescent="0.25">
      <c r="A71" s="8" t="s">
        <v>98</v>
      </c>
      <c r="B71" s="7" t="s">
        <v>99</v>
      </c>
      <c r="C71" s="7" t="s">
        <v>5</v>
      </c>
      <c r="D71" s="8" t="s">
        <v>8</v>
      </c>
      <c r="E71" s="8" t="s">
        <v>35</v>
      </c>
      <c r="F71" s="8" t="s">
        <v>36</v>
      </c>
      <c r="G71" s="5" t="s">
        <v>101</v>
      </c>
      <c r="H71" s="13" t="s">
        <v>100</v>
      </c>
      <c r="I71" s="14">
        <f t="shared" si="9"/>
        <v>102000</v>
      </c>
      <c r="J71" s="54">
        <v>34227.616590246922</v>
      </c>
      <c r="K71" s="15">
        <f t="shared" si="6"/>
        <v>0.33556486853183259</v>
      </c>
      <c r="L71" s="54">
        <v>16772.383409753082</v>
      </c>
      <c r="M71" s="16">
        <f t="shared" si="7"/>
        <v>0.16443513146816746</v>
      </c>
      <c r="N71" s="14">
        <v>51000</v>
      </c>
      <c r="O71" s="16">
        <f t="shared" si="8"/>
        <v>0.5</v>
      </c>
      <c r="P71" s="5" t="s">
        <v>146</v>
      </c>
      <c r="Q71" s="9" t="s">
        <v>145</v>
      </c>
      <c r="R71" s="9" t="s">
        <v>142</v>
      </c>
      <c r="S71" s="9">
        <v>1</v>
      </c>
      <c r="U71" s="3"/>
    </row>
    <row r="72" spans="1:21" s="2" customFormat="1" ht="34.5" x14ac:dyDescent="0.25">
      <c r="A72" s="8"/>
      <c r="B72" s="7"/>
      <c r="C72" s="7"/>
      <c r="D72" s="8"/>
      <c r="E72" s="8"/>
      <c r="F72" s="8"/>
      <c r="G72" s="5"/>
      <c r="H72" s="13"/>
      <c r="I72" s="14"/>
      <c r="J72" s="54"/>
      <c r="K72" s="15"/>
      <c r="L72" s="54"/>
      <c r="M72" s="16"/>
      <c r="N72" s="14"/>
      <c r="O72" s="16"/>
      <c r="P72" s="5" t="s">
        <v>165</v>
      </c>
      <c r="Q72" s="9" t="s">
        <v>145</v>
      </c>
      <c r="R72" s="9" t="s">
        <v>142</v>
      </c>
      <c r="S72" s="9">
        <v>72</v>
      </c>
    </row>
    <row r="73" spans="1:21" s="2" customFormat="1" ht="23" x14ac:dyDescent="0.25">
      <c r="A73" s="8"/>
      <c r="B73" s="7"/>
      <c r="C73" s="7"/>
      <c r="D73" s="8"/>
      <c r="E73" s="8"/>
      <c r="F73" s="8"/>
      <c r="G73" s="5"/>
      <c r="H73" s="13"/>
      <c r="I73" s="14"/>
      <c r="J73" s="54"/>
      <c r="K73" s="15"/>
      <c r="L73" s="54"/>
      <c r="M73" s="16"/>
      <c r="N73" s="14"/>
      <c r="O73" s="16"/>
      <c r="P73" s="5" t="s">
        <v>144</v>
      </c>
      <c r="Q73" s="9" t="s">
        <v>143</v>
      </c>
      <c r="R73" s="9" t="s">
        <v>142</v>
      </c>
      <c r="S73" s="9">
        <v>1</v>
      </c>
    </row>
    <row r="74" spans="1:21" s="2" customFormat="1" ht="218.5" x14ac:dyDescent="0.25">
      <c r="A74" s="8" t="s">
        <v>102</v>
      </c>
      <c r="B74" s="7" t="s">
        <v>103</v>
      </c>
      <c r="C74" s="7" t="s">
        <v>5</v>
      </c>
      <c r="D74" s="8" t="s">
        <v>8</v>
      </c>
      <c r="E74" s="8" t="s">
        <v>104</v>
      </c>
      <c r="F74" s="8" t="s">
        <v>105</v>
      </c>
      <c r="G74" s="5" t="s">
        <v>107</v>
      </c>
      <c r="H74" s="13" t="s">
        <v>106</v>
      </c>
      <c r="I74" s="14">
        <f t="shared" si="9"/>
        <v>102000</v>
      </c>
      <c r="J74" s="54">
        <v>34227.616590246922</v>
      </c>
      <c r="K74" s="15">
        <f t="shared" si="6"/>
        <v>0.33556486853183259</v>
      </c>
      <c r="L74" s="54">
        <v>16772.383409753082</v>
      </c>
      <c r="M74" s="16">
        <f t="shared" si="7"/>
        <v>0.16443513146816746</v>
      </c>
      <c r="N74" s="14">
        <v>51000</v>
      </c>
      <c r="O74" s="16">
        <f t="shared" si="8"/>
        <v>0.5</v>
      </c>
      <c r="P74" s="5" t="s">
        <v>146</v>
      </c>
      <c r="Q74" s="9" t="s">
        <v>145</v>
      </c>
      <c r="R74" s="9" t="s">
        <v>142</v>
      </c>
      <c r="S74" s="9">
        <v>25</v>
      </c>
      <c r="U74" s="3"/>
    </row>
    <row r="75" spans="1:21" s="2" customFormat="1" ht="34.5" x14ac:dyDescent="0.25">
      <c r="A75" s="8"/>
      <c r="B75" s="7"/>
      <c r="C75" s="7"/>
      <c r="D75" s="8"/>
      <c r="E75" s="8"/>
      <c r="F75" s="8"/>
      <c r="G75" s="5"/>
      <c r="H75" s="13"/>
      <c r="I75" s="14"/>
      <c r="J75" s="54"/>
      <c r="K75" s="15"/>
      <c r="L75" s="54"/>
      <c r="M75" s="16"/>
      <c r="N75" s="14"/>
      <c r="O75" s="16"/>
      <c r="P75" s="5" t="s">
        <v>165</v>
      </c>
      <c r="Q75" s="9" t="s">
        <v>145</v>
      </c>
      <c r="R75" s="9" t="s">
        <v>142</v>
      </c>
      <c r="S75" s="9">
        <v>30</v>
      </c>
    </row>
    <row r="76" spans="1:21" s="2" customFormat="1" ht="23" x14ac:dyDescent="0.25">
      <c r="A76" s="8"/>
      <c r="B76" s="7"/>
      <c r="C76" s="7"/>
      <c r="D76" s="8"/>
      <c r="E76" s="8"/>
      <c r="F76" s="8"/>
      <c r="G76" s="5"/>
      <c r="H76" s="13"/>
      <c r="I76" s="14"/>
      <c r="J76" s="54"/>
      <c r="K76" s="15"/>
      <c r="L76" s="54"/>
      <c r="M76" s="16"/>
      <c r="N76" s="14"/>
      <c r="O76" s="16"/>
      <c r="P76" s="5" t="s">
        <v>144</v>
      </c>
      <c r="Q76" s="9" t="s">
        <v>143</v>
      </c>
      <c r="R76" s="9" t="s">
        <v>142</v>
      </c>
      <c r="S76" s="9">
        <v>5</v>
      </c>
    </row>
    <row r="77" spans="1:21" s="2" customFormat="1" ht="207" x14ac:dyDescent="0.25">
      <c r="A77" s="8" t="s">
        <v>108</v>
      </c>
      <c r="B77" s="7" t="s">
        <v>109</v>
      </c>
      <c r="C77" s="7" t="s">
        <v>5</v>
      </c>
      <c r="D77" s="8" t="s">
        <v>8</v>
      </c>
      <c r="E77" s="8" t="s">
        <v>110</v>
      </c>
      <c r="F77" s="8" t="s">
        <v>111</v>
      </c>
      <c r="G77" s="5" t="s">
        <v>113</v>
      </c>
      <c r="H77" s="13" t="s">
        <v>112</v>
      </c>
      <c r="I77" s="14">
        <f t="shared" si="9"/>
        <v>102000</v>
      </c>
      <c r="J77" s="54">
        <v>34227.616590246922</v>
      </c>
      <c r="K77" s="15">
        <f t="shared" si="6"/>
        <v>0.33556486853183259</v>
      </c>
      <c r="L77" s="54">
        <v>16772.383409753082</v>
      </c>
      <c r="M77" s="16">
        <f t="shared" si="7"/>
        <v>0.16443513146816746</v>
      </c>
      <c r="N77" s="14">
        <v>51000</v>
      </c>
      <c r="O77" s="16">
        <f t="shared" si="8"/>
        <v>0.5</v>
      </c>
      <c r="P77" s="5" t="s">
        <v>146</v>
      </c>
      <c r="Q77" s="9" t="s">
        <v>145</v>
      </c>
      <c r="R77" s="9" t="s">
        <v>142</v>
      </c>
      <c r="S77" s="9">
        <v>40</v>
      </c>
      <c r="U77" s="3"/>
    </row>
    <row r="78" spans="1:21" s="2" customFormat="1" ht="34.5" x14ac:dyDescent="0.25">
      <c r="A78" s="8"/>
      <c r="B78" s="7"/>
      <c r="C78" s="7"/>
      <c r="D78" s="8"/>
      <c r="E78" s="8"/>
      <c r="F78" s="8"/>
      <c r="G78" s="5"/>
      <c r="H78" s="13"/>
      <c r="I78" s="14"/>
      <c r="J78" s="54"/>
      <c r="K78" s="15"/>
      <c r="L78" s="54"/>
      <c r="M78" s="16"/>
      <c r="N78" s="14"/>
      <c r="O78" s="16"/>
      <c r="P78" s="5" t="s">
        <v>165</v>
      </c>
      <c r="Q78" s="9" t="s">
        <v>145</v>
      </c>
      <c r="R78" s="9" t="s">
        <v>142</v>
      </c>
      <c r="S78" s="9">
        <v>0</v>
      </c>
    </row>
    <row r="79" spans="1:21" s="2" customFormat="1" ht="23" x14ac:dyDescent="0.25">
      <c r="A79" s="8"/>
      <c r="B79" s="7"/>
      <c r="C79" s="7"/>
      <c r="D79" s="8"/>
      <c r="E79" s="8"/>
      <c r="F79" s="8"/>
      <c r="G79" s="5"/>
      <c r="H79" s="13"/>
      <c r="I79" s="14"/>
      <c r="J79" s="54"/>
      <c r="K79" s="15"/>
      <c r="L79" s="54"/>
      <c r="M79" s="16"/>
      <c r="N79" s="14"/>
      <c r="O79" s="16"/>
      <c r="P79" s="5" t="s">
        <v>144</v>
      </c>
      <c r="Q79" s="9" t="s">
        <v>143</v>
      </c>
      <c r="R79" s="9" t="s">
        <v>142</v>
      </c>
      <c r="S79" s="9">
        <v>50</v>
      </c>
    </row>
    <row r="80" spans="1:21" s="2" customFormat="1" ht="195.5" x14ac:dyDescent="0.25">
      <c r="A80" s="8" t="s">
        <v>114</v>
      </c>
      <c r="B80" s="7" t="s">
        <v>76</v>
      </c>
      <c r="C80" s="7" t="s">
        <v>5</v>
      </c>
      <c r="D80" s="8" t="s">
        <v>8</v>
      </c>
      <c r="E80" s="8" t="s">
        <v>77</v>
      </c>
      <c r="F80" s="8" t="s">
        <v>78</v>
      </c>
      <c r="G80" s="5" t="s">
        <v>116</v>
      </c>
      <c r="H80" s="13" t="s">
        <v>115</v>
      </c>
      <c r="I80" s="14">
        <f t="shared" si="9"/>
        <v>102000</v>
      </c>
      <c r="J80" s="54">
        <v>34227.616590246922</v>
      </c>
      <c r="K80" s="15">
        <f t="shared" si="6"/>
        <v>0.33556486853183259</v>
      </c>
      <c r="L80" s="54">
        <v>16772.383409753082</v>
      </c>
      <c r="M80" s="16">
        <f t="shared" si="7"/>
        <v>0.16443513146816746</v>
      </c>
      <c r="N80" s="14">
        <v>51000</v>
      </c>
      <c r="O80" s="16">
        <f t="shared" si="8"/>
        <v>0.5</v>
      </c>
      <c r="P80" s="5" t="s">
        <v>146</v>
      </c>
      <c r="Q80" s="9" t="s">
        <v>145</v>
      </c>
      <c r="R80" s="9" t="s">
        <v>142</v>
      </c>
      <c r="S80" s="9">
        <v>0</v>
      </c>
      <c r="U80" s="3"/>
    </row>
    <row r="81" spans="1:21" s="2" customFormat="1" ht="34.5" x14ac:dyDescent="0.25">
      <c r="A81" s="8"/>
      <c r="B81" s="7"/>
      <c r="C81" s="7"/>
      <c r="D81" s="8"/>
      <c r="E81" s="8"/>
      <c r="F81" s="8"/>
      <c r="G81" s="5"/>
      <c r="H81" s="13"/>
      <c r="I81" s="14"/>
      <c r="J81" s="54"/>
      <c r="K81" s="15"/>
      <c r="L81" s="54"/>
      <c r="M81" s="16"/>
      <c r="N81" s="14"/>
      <c r="O81" s="16"/>
      <c r="P81" s="5" t="s">
        <v>165</v>
      </c>
      <c r="Q81" s="9" t="s">
        <v>145</v>
      </c>
      <c r="R81" s="9" t="s">
        <v>142</v>
      </c>
      <c r="S81" s="9">
        <v>0</v>
      </c>
    </row>
    <row r="82" spans="1:21" s="2" customFormat="1" ht="23" x14ac:dyDescent="0.25">
      <c r="A82" s="8"/>
      <c r="B82" s="7"/>
      <c r="C82" s="7"/>
      <c r="D82" s="8"/>
      <c r="E82" s="8"/>
      <c r="F82" s="8"/>
      <c r="G82" s="5"/>
      <c r="H82" s="13"/>
      <c r="I82" s="14"/>
      <c r="J82" s="54"/>
      <c r="K82" s="15"/>
      <c r="L82" s="54"/>
      <c r="M82" s="16"/>
      <c r="N82" s="14"/>
      <c r="O82" s="16"/>
      <c r="P82" s="5" t="s">
        <v>144</v>
      </c>
      <c r="Q82" s="9" t="s">
        <v>143</v>
      </c>
      <c r="R82" s="9" t="s">
        <v>142</v>
      </c>
      <c r="S82" s="9">
        <v>3</v>
      </c>
    </row>
    <row r="83" spans="1:21" s="2" customFormat="1" ht="149.5" x14ac:dyDescent="0.25">
      <c r="A83" s="8" t="s">
        <v>117</v>
      </c>
      <c r="B83" s="7" t="s">
        <v>118</v>
      </c>
      <c r="C83" s="7" t="s">
        <v>5</v>
      </c>
      <c r="D83" s="8" t="s">
        <v>8</v>
      </c>
      <c r="E83" s="8" t="s">
        <v>65</v>
      </c>
      <c r="F83" s="8" t="s">
        <v>66</v>
      </c>
      <c r="G83" s="5" t="s">
        <v>120</v>
      </c>
      <c r="H83" s="13" t="s">
        <v>119</v>
      </c>
      <c r="I83" s="14">
        <f t="shared" si="9"/>
        <v>81604</v>
      </c>
      <c r="J83" s="54">
        <v>27383.435531671661</v>
      </c>
      <c r="K83" s="15">
        <f t="shared" si="6"/>
        <v>0.33556486853183254</v>
      </c>
      <c r="L83" s="54">
        <v>13418.564468328337</v>
      </c>
      <c r="M83" s="16">
        <f t="shared" si="7"/>
        <v>0.16443513146816746</v>
      </c>
      <c r="N83" s="14">
        <v>40802</v>
      </c>
      <c r="O83" s="16">
        <f t="shared" si="8"/>
        <v>0.5</v>
      </c>
      <c r="P83" s="5" t="s">
        <v>146</v>
      </c>
      <c r="Q83" s="9" t="s">
        <v>145</v>
      </c>
      <c r="R83" s="9" t="s">
        <v>142</v>
      </c>
      <c r="S83" s="9">
        <v>30</v>
      </c>
      <c r="U83" s="3"/>
    </row>
    <row r="84" spans="1:21" s="2" customFormat="1" ht="34.5" x14ac:dyDescent="0.25">
      <c r="A84" s="8"/>
      <c r="B84" s="7"/>
      <c r="C84" s="7"/>
      <c r="D84" s="8"/>
      <c r="E84" s="8"/>
      <c r="F84" s="8"/>
      <c r="G84" s="5"/>
      <c r="H84" s="13"/>
      <c r="I84" s="14"/>
      <c r="J84" s="54"/>
      <c r="K84" s="15"/>
      <c r="L84" s="54"/>
      <c r="M84" s="16"/>
      <c r="N84" s="14"/>
      <c r="O84" s="16"/>
      <c r="P84" s="5" t="s">
        <v>165</v>
      </c>
      <c r="Q84" s="9" t="s">
        <v>145</v>
      </c>
      <c r="R84" s="9" t="s">
        <v>142</v>
      </c>
      <c r="S84" s="9">
        <v>0</v>
      </c>
    </row>
    <row r="85" spans="1:21" s="2" customFormat="1" ht="23" x14ac:dyDescent="0.25">
      <c r="A85" s="8"/>
      <c r="B85" s="7"/>
      <c r="C85" s="7"/>
      <c r="D85" s="8"/>
      <c r="E85" s="8"/>
      <c r="F85" s="8"/>
      <c r="G85" s="5"/>
      <c r="H85" s="13"/>
      <c r="I85" s="14"/>
      <c r="J85" s="54"/>
      <c r="K85" s="15"/>
      <c r="L85" s="54"/>
      <c r="M85" s="16"/>
      <c r="N85" s="14"/>
      <c r="O85" s="16"/>
      <c r="P85" s="5" t="s">
        <v>144</v>
      </c>
      <c r="Q85" s="9" t="s">
        <v>143</v>
      </c>
      <c r="R85" s="9" t="s">
        <v>142</v>
      </c>
      <c r="S85" s="9">
        <v>0</v>
      </c>
    </row>
    <row r="86" spans="1:21" s="2" customFormat="1" ht="126.5" x14ac:dyDescent="0.25">
      <c r="A86" s="6" t="s">
        <v>11</v>
      </c>
      <c r="B86" s="7" t="s">
        <v>12</v>
      </c>
      <c r="C86" s="7" t="s">
        <v>5</v>
      </c>
      <c r="D86" s="8" t="s">
        <v>8</v>
      </c>
      <c r="E86" s="8" t="s">
        <v>155</v>
      </c>
      <c r="F86" s="8" t="s">
        <v>156</v>
      </c>
      <c r="G86" s="5" t="s">
        <v>14</v>
      </c>
      <c r="H86" s="9" t="s">
        <v>13</v>
      </c>
      <c r="I86" s="10">
        <v>3178286</v>
      </c>
      <c r="J86" s="51">
        <v>2472000</v>
      </c>
      <c r="K86" s="12">
        <f t="shared" si="6"/>
        <v>0.77777770785889</v>
      </c>
      <c r="L86" s="51">
        <v>706286</v>
      </c>
      <c r="M86" s="12">
        <f t="shared" si="7"/>
        <v>0.22222229214111003</v>
      </c>
      <c r="N86" s="10">
        <v>0</v>
      </c>
      <c r="O86" s="12">
        <f t="shared" si="8"/>
        <v>0</v>
      </c>
      <c r="P86" s="5" t="s">
        <v>148</v>
      </c>
      <c r="Q86" s="9" t="s">
        <v>145</v>
      </c>
      <c r="R86" s="9" t="s">
        <v>147</v>
      </c>
      <c r="S86" s="9">
        <v>900</v>
      </c>
      <c r="U86" s="3"/>
    </row>
    <row r="87" spans="1:21" s="2" customFormat="1" ht="11.5" x14ac:dyDescent="0.25">
      <c r="B87" s="1"/>
      <c r="C87" s="1"/>
      <c r="G87" s="1"/>
      <c r="I87" s="31">
        <f>SUM(I6+I8+I11+I14+I17+I20+I23+I26+I29+I32+I35+I38+I41+I44+I47+I50+I53+I56+I59+I62+I65+I68+I71+I74+I77+I80+I83+I86)</f>
        <v>100518672.61</v>
      </c>
      <c r="J87" s="53">
        <f>SUM(J6+J8+J11+J14+J17+J20+J23+J26+J29+J32+J35+J38+J41+J44+J47+J50+J53+J56+J59+J62+J65+J68+J71+J74+J77+J80+J83+J86)</f>
        <v>78099459.989999995</v>
      </c>
      <c r="K87" s="34"/>
      <c r="L87" s="53">
        <f>SUM(L6+L8+L11+L14+L17+L20+L23+L26+L29+L32+L35+L38+L41+L44+L47+L50+L53+L56+L59+L62+L65+L68+L71+L74+L77+L80+L83+L86)</f>
        <v>20027616.999999996</v>
      </c>
      <c r="M87" s="34"/>
      <c r="N87" s="31">
        <f>SUM(N6+N8+N11+N14+N17+N20+N23+N26+N29+N32+N35+N38+N41+N44+N47+N50+N53+N56+N59+N62+N65+N68+N71+N74+N77+N80+N83+N86)</f>
        <v>2391595.62</v>
      </c>
      <c r="O87" s="4"/>
      <c r="P87" s="1"/>
    </row>
    <row r="88" spans="1:21" s="2" customFormat="1" ht="11.5" x14ac:dyDescent="0.25">
      <c r="B88" s="1"/>
      <c r="C88" s="1"/>
      <c r="G88" s="1"/>
      <c r="H88" s="45"/>
      <c r="I88" s="47"/>
      <c r="J88" s="56"/>
      <c r="K88" s="46"/>
      <c r="L88" s="56"/>
      <c r="M88" s="46"/>
      <c r="N88" s="47"/>
      <c r="O88" s="4"/>
      <c r="P88" s="1"/>
    </row>
    <row r="89" spans="1:21" s="2" customFormat="1" ht="11.5" x14ac:dyDescent="0.25">
      <c r="B89" s="1"/>
      <c r="C89" s="1"/>
      <c r="G89" s="1"/>
      <c r="I89" s="3"/>
      <c r="J89" s="49"/>
      <c r="K89" s="3"/>
      <c r="L89" s="49"/>
      <c r="M89" s="3"/>
      <c r="N89" s="3"/>
      <c r="O89" s="3"/>
      <c r="P89" s="1"/>
    </row>
    <row r="92" spans="1:21" x14ac:dyDescent="0.25">
      <c r="K92" s="35"/>
    </row>
    <row r="94" spans="1:21" x14ac:dyDescent="0.25">
      <c r="O94" s="22"/>
    </row>
    <row r="95" spans="1:21" x14ac:dyDescent="0.25">
      <c r="O95" s="22"/>
    </row>
    <row r="96" spans="1:21" x14ac:dyDescent="0.25">
      <c r="O96" s="22"/>
    </row>
  </sheetData>
  <mergeCells count="2">
    <mergeCell ref="I4:O4"/>
    <mergeCell ref="A3:B3"/>
  </mergeCells>
  <phoneticPr fontId="2" type="noConversion"/>
  <pageMargins left="0.7" right="0.7" top="0.75" bottom="0.75" header="0.3" footer="0.3"/>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5D61E0DFB3AD43A308A7CF362AC22D" ma:contentTypeVersion="16" ma:contentTypeDescription="Loo uus dokument" ma:contentTypeScope="" ma:versionID="2a1cbf8ff8917b005623d6ec54d1f7ca">
  <xsd:schema xmlns:xsd="http://www.w3.org/2001/XMLSchema" xmlns:xs="http://www.w3.org/2001/XMLSchema" xmlns:p="http://schemas.microsoft.com/office/2006/metadata/properties" xmlns:ns2="d3f678f6-95c4-4a11-872c-c609bad08bba" xmlns:ns3="9b483750-598d-46a0-877d-052f8f804d23" targetNamespace="http://schemas.microsoft.com/office/2006/metadata/properties" ma:root="true" ma:fieldsID="5edf7978983ca2dab7554cc7c55f4a78" ns2:_="" ns3:_="">
    <xsd:import namespace="d3f678f6-95c4-4a11-872c-c609bad08bba"/>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Olulisus" minOccurs="0"/>
                <xsd:element ref="ns2:MediaServiceBillingMetadata" minOccurs="0"/>
                <xsd:element ref="ns2:sta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678f6-95c4-4a11-872c-c609bad08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Olulisus" ma:index="21" nillable="true" ma:displayName="Olulisus" ma:format="Dropdown" ma:internalName="Olulisus">
      <xsd:simpleType>
        <xsd:restriction base="dms:Text">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staatus" ma:index="23" nillable="true" ma:displayName="staatus" ma:format="Dropdown" ma:internalName="sta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39c575f-852c-4050-8566-fe4bdfea018e}"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b483750-598d-46a0-877d-052f8f804d23" xsi:nil="true"/>
    <lcf76f155ced4ddcb4097134ff3c332f xmlns="d3f678f6-95c4-4a11-872c-c609bad08bba">
      <Terms xmlns="http://schemas.microsoft.com/office/infopath/2007/PartnerControls"/>
    </lcf76f155ced4ddcb4097134ff3c332f>
    <Olulisus xmlns="d3f678f6-95c4-4a11-872c-c609bad08bba" xsi:nil="true"/>
    <staatus xmlns="d3f678f6-95c4-4a11-872c-c609bad08b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AA33E8-9E76-4F3D-89F0-0A56AFA86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678f6-95c4-4a11-872c-c609bad08bba"/>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114905-B3EF-460A-B396-3AB167F2EDCF}">
  <ds:schemaRefs>
    <ds:schemaRef ds:uri="d3f678f6-95c4-4a11-872c-c609bad08bba"/>
    <ds:schemaRef ds:uri="http://schemas.microsoft.com/office/2006/documentManagement/types"/>
    <ds:schemaRef ds:uri="9b483750-598d-46a0-877d-052f8f804d23"/>
    <ds:schemaRef ds:uri="http://schemas.openxmlformats.org/package/2006/metadata/core-properties"/>
    <ds:schemaRef ds:uri="http://purl.org/dc/elements/1.1/"/>
    <ds:schemaRef ds:uri="http://www.w3.org/XML/1998/namespace"/>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A7EC52E-AAF6-44E2-A1DA-213D4E37F8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Projekti andmed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Terje Kleemann - MKM</cp:lastModifiedBy>
  <dcterms:created xsi:type="dcterms:W3CDTF">2025-04-11T08:48:24Z</dcterms:created>
  <dcterms:modified xsi:type="dcterms:W3CDTF">2026-05-11T09:37:49Z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2025-05-06T09:29:25Z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0c3c7891-7466-4081-9878-5eaec035aa5c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0x010100F35D61E0DFB3AD43A308A7CF362AC22D</vt:lpwstr>
  </property>
  <property fmtid="{D5CDD505-2E9C-101B-9397-08002B2CF9AE}" pid="11" name="MediaServiceImageTags">
    <vt:lpwstr/>
  </property>
</Properties>
</file>